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200" windowHeight="13065" activeTab="0"/>
  </bookViews>
  <sheets>
    <sheet name="申込一覧" sheetId="1" r:id="rId1"/>
    <sheet name="種目別人数" sheetId="2" r:id="rId2"/>
  </sheets>
  <externalReferences>
    <externalReference r:id="rId5"/>
  </externalReferences>
  <definedNames>
    <definedName name="_xlnm.Print_Area" localSheetId="0">'申込一覧'!$A$1:$AK$49</definedName>
    <definedName name="_xlnm.Print_Titles" localSheetId="0">'申込一覧'!$4:$6</definedName>
    <definedName name="SX">'申込一覧'!$Q$5:$Q$7</definedName>
    <definedName name="カテゴリー">'[1]一覧表'!$AA$14:$AA$16</definedName>
    <definedName name="回数">'申込一覧'!$S$5:$S$8</definedName>
    <definedName name="第１回県外女子一般">'申込一覧'!$AC$13:$AC$16</definedName>
    <definedName name="第１回県外女子高校">'申込一覧'!$AE$13:$AE$16</definedName>
    <definedName name="第１回県外男子一般">'申込一覧'!$X$13:$X$16</definedName>
    <definedName name="第１回県外男子高校">'申込一覧'!$Z$13:$Z$16</definedName>
    <definedName name="第１回県内女子一般">'申込一覧'!$AB$13:$AB$16</definedName>
    <definedName name="第１回県内女子高校">'申込一覧'!$AD$13:$AD$16</definedName>
    <definedName name="第１回県内女子中学">'申込一覧'!$AF$13:$AF$15</definedName>
    <definedName name="第１回県内男子一般">'申込一覧'!$W$13:$W$16</definedName>
    <definedName name="第１回県内男子高校">'申込一覧'!$Y$13:$Y$16</definedName>
    <definedName name="第１回県内男子中学">'申込一覧'!$AA$13:$AA$15</definedName>
    <definedName name="第２回県外女子一般">'申込一覧'!$AB$32:$AB$34</definedName>
    <definedName name="第２回県外女子高校">'申込一覧'!$AD$32:$AD$34</definedName>
    <definedName name="第２回県外女子中学">'申込一覧'!$AE$32:$AE$33</definedName>
    <definedName name="第２回県外男子一般">'申込一覧'!$W$32:$W$35</definedName>
    <definedName name="第２回県外男子高校">'申込一覧'!$Y$32:$Y$35</definedName>
    <definedName name="第２回県内女子一般">'申込一覧'!$AA$32:$AA$34</definedName>
    <definedName name="第２回県内女子高校">'申込一覧'!$AC$32:$AC$34</definedName>
    <definedName name="第２回県内男子一般">'申込一覧'!$V$32:$V$35</definedName>
    <definedName name="第２回県内男子高校">'申込一覧'!$X$32:$X$35</definedName>
    <definedName name="第２回県内男子中学">'申込一覧'!$Z$32:$Z$33</definedName>
    <definedName name="第３回県外女子一般">'申込一覧'!$AB$22:$AB$24</definedName>
    <definedName name="第３回県外女子高校">'申込一覧'!$AD$22:$AD$24</definedName>
    <definedName name="第３回県外男子一般">'申込一覧'!$W$22:$W$25</definedName>
    <definedName name="第３回県外男子高校">'申込一覧'!$Y$22:$Y$25</definedName>
    <definedName name="第３回県内女子一般">'申込一覧'!$AA$22:$AA$24</definedName>
    <definedName name="第３回県内女子高校">'申込一覧'!$AC$22:$AC$24</definedName>
    <definedName name="第３回県内女子中学">'申込一覧'!$AE$22:$AE$23</definedName>
    <definedName name="第３回県内男子一般">'申込一覧'!$V$22:$V$25</definedName>
    <definedName name="第３回県内男子高校">'申込一覧'!$X$22:$X$25</definedName>
    <definedName name="第３回県内中学">'申込一覧'!$Z$22:$Z$23</definedName>
    <definedName name="男子種目">'[1]一覧表'!$R$14:$R$39</definedName>
    <definedName name="秒">'申込一覧'!$V$5:$V$45</definedName>
    <definedName name="分">'申込一覧'!$U$5:$U$38</definedName>
  </definedNames>
  <calcPr fullCalcOnLoad="1"/>
</workbook>
</file>

<file path=xl/comments1.xml><?xml version="1.0" encoding="utf-8"?>
<comments xmlns="http://schemas.openxmlformats.org/spreadsheetml/2006/main">
  <authors>
    <author>m.katsumi</author>
    <author>KATSUMI</author>
  </authors>
  <commentList>
    <comment ref="D4" authorId="0">
      <text>
        <r>
          <rPr>
            <b/>
            <sz val="14"/>
            <rFont val="ＭＳ Ｐゴシック"/>
            <family val="3"/>
          </rPr>
          <t>回数を選択してください。</t>
        </r>
      </text>
    </comment>
    <comment ref="D5" authorId="1">
      <text>
        <r>
          <rPr>
            <b/>
            <sz val="14"/>
            <rFont val="ＭＳ Ｐゴシック"/>
            <family val="3"/>
          </rPr>
          <t>団体名に対するフリガナを入力してください。</t>
        </r>
      </text>
    </comment>
    <comment ref="D6" authorId="1">
      <text>
        <r>
          <rPr>
            <b/>
            <sz val="16"/>
            <rFont val="ＭＳ Ｐゴシック"/>
            <family val="3"/>
          </rPr>
          <t xml:space="preserve">団体名の略称を記入してください。愛知県立・名古屋市立等は省いてください。
</t>
        </r>
        <r>
          <rPr>
            <b/>
            <sz val="16"/>
            <rFont val="ＭＳ Ｐゴシック"/>
            <family val="3"/>
          </rPr>
          <t>必ず、以下の例のように入力してください。
例）　愛知県立旭丘高等学校
　　　　　　　　　↓
　　　　　　　　旭丘高</t>
        </r>
      </text>
    </comment>
    <comment ref="D7" authorId="1">
      <text>
        <r>
          <rPr>
            <b/>
            <sz val="9"/>
            <rFont val="ＭＳ Ｐゴシック"/>
            <family val="3"/>
          </rPr>
          <t xml:space="preserve">この申込の内容がわかる方のお名前を入力してください。
</t>
        </r>
        <r>
          <rPr>
            <b/>
            <sz val="9"/>
            <rFont val="ＭＳ Ｐゴシック"/>
            <family val="3"/>
          </rPr>
          <t>所属長の名前を使われる場合には、連絡先に申込の内容がわかる方のお名前を入力してください。</t>
        </r>
      </text>
    </comment>
    <comment ref="B14" authorId="1">
      <text>
        <r>
          <rPr>
            <b/>
            <sz val="12"/>
            <rFont val="ＭＳ Ｐゴシック"/>
            <family val="3"/>
          </rPr>
          <t xml:space="preserve">２０１7年の登録番号を入力してください。
</t>
        </r>
        <r>
          <rPr>
            <b/>
            <sz val="12"/>
            <rFont val="ＭＳ Ｐゴシック"/>
            <family val="3"/>
          </rPr>
          <t>大学生は、地域学連コードを省略して下さい。
例）5-100 → 100</t>
        </r>
      </text>
    </comment>
    <comment ref="C2" authorId="1">
      <text>
        <r>
          <rPr>
            <b/>
            <sz val="14"/>
            <rFont val="ＭＳ Ｐゴシック"/>
            <family val="3"/>
          </rPr>
          <t>愛知県の方も必ず選択して下さい。</t>
        </r>
      </text>
    </comment>
    <comment ref="G2" authorId="1">
      <text>
        <r>
          <rPr>
            <b/>
            <sz val="12"/>
            <rFont val="ＭＳ Ｐゴシック"/>
            <family val="3"/>
          </rPr>
          <t>カテゴリーを選択して下さい。</t>
        </r>
      </text>
    </comment>
    <comment ref="C14" authorId="1">
      <text>
        <r>
          <rPr>
            <b/>
            <sz val="14"/>
            <rFont val="ＭＳ Ｐゴシック"/>
            <family val="3"/>
          </rPr>
          <t xml:space="preserve">氏名を入力して下さい。
</t>
        </r>
        <r>
          <rPr>
            <b/>
            <sz val="14"/>
            <rFont val="ＭＳ Ｐゴシック"/>
            <family val="3"/>
          </rPr>
          <t xml:space="preserve">苗字と名前の間に、全角スペースを一つ入れてください。
</t>
        </r>
      </text>
    </comment>
    <comment ref="D14" authorId="1">
      <text>
        <r>
          <rPr>
            <b/>
            <sz val="9"/>
            <rFont val="ＭＳ Ｐゴシック"/>
            <family val="3"/>
          </rPr>
          <t>氏名のフリガナを入力して下さい。苗字と名前の間に半角スペースを一つ入れてください。</t>
        </r>
      </text>
    </comment>
    <comment ref="E14" authorId="1">
      <text>
        <r>
          <rPr>
            <b/>
            <sz val="16"/>
            <rFont val="ＭＳ Ｐゴシック"/>
            <family val="3"/>
          </rPr>
          <t>種目入力の前に選択してください。</t>
        </r>
      </text>
    </comment>
    <comment ref="F14" authorId="1">
      <text>
        <r>
          <rPr>
            <b/>
            <sz val="12"/>
            <rFont val="ＭＳ Ｐゴシック"/>
            <family val="3"/>
          </rPr>
          <t xml:space="preserve">学生のみ、学年を入力してください。
</t>
        </r>
        <r>
          <rPr>
            <b/>
            <sz val="12"/>
            <rFont val="ＭＳ Ｐゴシック"/>
            <family val="3"/>
          </rPr>
          <t>年齢は入力しないでください。</t>
        </r>
      </text>
    </comment>
    <comment ref="E3" authorId="1">
      <text>
        <r>
          <rPr>
            <b/>
            <sz val="9"/>
            <rFont val="ＭＳ Ｐゴシック"/>
            <family val="3"/>
          </rPr>
          <t>プログラム購入部数を入力して下さい。</t>
        </r>
      </text>
    </comment>
  </commentList>
</comments>
</file>

<file path=xl/sharedStrings.xml><?xml version="1.0" encoding="utf-8"?>
<sst xmlns="http://schemas.openxmlformats.org/spreadsheetml/2006/main" count="336" uniqueCount="166">
  <si>
    <r>
      <t>保存の際、</t>
    </r>
    <r>
      <rPr>
        <b/>
        <sz val="11"/>
        <color indexed="8"/>
        <rFont val="ＭＳ ゴシック"/>
        <family val="3"/>
      </rPr>
      <t>必ずファイル名を申込団体名に変えてください</t>
    </r>
    <r>
      <rPr>
        <sz val="11"/>
        <color theme="1"/>
        <rFont val="ＭＳ ゴシック"/>
        <family val="3"/>
      </rPr>
      <t>。また、ファイル形式を変えないでください。</t>
    </r>
  </si>
  <si>
    <t>Ver2</t>
  </si>
  <si>
    <t>都道府県を選択して下さい→</t>
  </si>
  <si>
    <t>カテゴリーを選択
してください→</t>
  </si>
  <si>
    <t>Ａ４用紙
(コピーも同じサイズで）</t>
  </si>
  <si>
    <t>プログラム購入部数を入力して下さい→</t>
  </si>
  <si>
    <t>部</t>
  </si>
  <si>
    <t>回数を選択してください→</t>
  </si>
  <si>
    <t>第２回</t>
  </si>
  <si>
    <t>駅伝強化長距離競技会</t>
  </si>
  <si>
    <t>ﾌ    ﾘ    ｶﾞ   ﾅ</t>
  </si>
  <si>
    <t>都道府県</t>
  </si>
  <si>
    <t>KC</t>
  </si>
  <si>
    <t>SX</t>
  </si>
  <si>
    <t>回数</t>
  </si>
  <si>
    <t>カテゴリー</t>
  </si>
  <si>
    <t>分</t>
  </si>
  <si>
    <t>秒</t>
  </si>
  <si>
    <t>加入団体(学校)名</t>
  </si>
  <si>
    <t>北海道</t>
  </si>
  <si>
    <t>男</t>
  </si>
  <si>
    <t>第１回</t>
  </si>
  <si>
    <t>中学</t>
  </si>
  <si>
    <t>00</t>
  </si>
  <si>
    <t>申込責任者氏名</t>
  </si>
  <si>
    <t>青森</t>
  </si>
  <si>
    <t>女</t>
  </si>
  <si>
    <t>高校</t>
  </si>
  <si>
    <t>01</t>
  </si>
  <si>
    <t xml:space="preserve">連 絡 先 </t>
  </si>
  <si>
    <t>岩手</t>
  </si>
  <si>
    <t>第３回</t>
  </si>
  <si>
    <t>一般</t>
  </si>
  <si>
    <t>02</t>
  </si>
  <si>
    <t>（電 話 番 号）</t>
  </si>
  <si>
    <t>宮城</t>
  </si>
  <si>
    <t>03</t>
  </si>
  <si>
    <t>（夜間連絡先）</t>
  </si>
  <si>
    <t>秋田</t>
  </si>
  <si>
    <t>04</t>
  </si>
  <si>
    <t>氏　　名</t>
  </si>
  <si>
    <t xml:space="preserve"> ﾌ ﾘ ｶﾞﾅ</t>
  </si>
  <si>
    <t>性別</t>
  </si>
  <si>
    <t>学年
学生以外は
年齢</t>
  </si>
  <si>
    <t>種目</t>
  </si>
  <si>
    <t>山形</t>
  </si>
  <si>
    <t>05</t>
  </si>
  <si>
    <t>最高記録</t>
  </si>
  <si>
    <t>大会名</t>
  </si>
  <si>
    <t>日時</t>
  </si>
  <si>
    <t>福島</t>
  </si>
  <si>
    <t>06</t>
  </si>
  <si>
    <t>県内男子一般</t>
  </si>
  <si>
    <t>県外男子一般</t>
  </si>
  <si>
    <t>県内男子高校</t>
  </si>
  <si>
    <t>県外男子高校</t>
  </si>
  <si>
    <t>県内男子中学</t>
  </si>
  <si>
    <t>県内女子一般</t>
  </si>
  <si>
    <t>県外女子一般</t>
  </si>
  <si>
    <t>県内女子高校</t>
  </si>
  <si>
    <t>県外女子高校</t>
  </si>
  <si>
    <t>県内女子中学</t>
  </si>
  <si>
    <t>例</t>
  </si>
  <si>
    <t>Ａ1234</t>
  </si>
  <si>
    <t>愛知　太郎</t>
  </si>
  <si>
    <t>ｱｲﾁ ﾀﾛｳ</t>
  </si>
  <si>
    <t>５０００ｍ</t>
  </si>
  <si>
    <t>16.50.50</t>
  </si>
  <si>
    <t>名古屋地区記録会</t>
  </si>
  <si>
    <t>2019．6．15</t>
  </si>
  <si>
    <t>茨城</t>
  </si>
  <si>
    <t>07</t>
  </si>
  <si>
    <t>栃木</t>
  </si>
  <si>
    <t>00000</t>
  </si>
  <si>
    <t>08</t>
  </si>
  <si>
    <t>3000m</t>
  </si>
  <si>
    <t>群馬</t>
  </si>
  <si>
    <t>09</t>
  </si>
  <si>
    <t>5000m</t>
  </si>
  <si>
    <t>埼玉</t>
  </si>
  <si>
    <t>10</t>
  </si>
  <si>
    <t>10000m</t>
  </si>
  <si>
    <t>千葉</t>
  </si>
  <si>
    <t>11</t>
  </si>
  <si>
    <t>東京</t>
  </si>
  <si>
    <t>12</t>
  </si>
  <si>
    <t>神奈川</t>
  </si>
  <si>
    <t>13</t>
  </si>
  <si>
    <t>新潟</t>
  </si>
  <si>
    <t>14</t>
  </si>
  <si>
    <t>富山</t>
  </si>
  <si>
    <t>15</t>
  </si>
  <si>
    <t>石川</t>
  </si>
  <si>
    <t>16</t>
  </si>
  <si>
    <t>福井</t>
  </si>
  <si>
    <t>17</t>
  </si>
  <si>
    <t>山梨</t>
  </si>
  <si>
    <t>18</t>
  </si>
  <si>
    <t>5000mW</t>
  </si>
  <si>
    <t>長野</t>
  </si>
  <si>
    <t>19</t>
  </si>
  <si>
    <t>岐阜</t>
  </si>
  <si>
    <t>20</t>
  </si>
  <si>
    <t>静岡</t>
  </si>
  <si>
    <t>21</t>
  </si>
  <si>
    <t>愛知</t>
  </si>
  <si>
    <t>22</t>
  </si>
  <si>
    <t>三重</t>
  </si>
  <si>
    <t>23</t>
  </si>
  <si>
    <t>滋賀</t>
  </si>
  <si>
    <t>24</t>
  </si>
  <si>
    <t>京都</t>
  </si>
  <si>
    <t>25</t>
  </si>
  <si>
    <t>大阪</t>
  </si>
  <si>
    <t>26</t>
  </si>
  <si>
    <t>兵庫</t>
  </si>
  <si>
    <t>27</t>
  </si>
  <si>
    <t>奈良</t>
  </si>
  <si>
    <t>28</t>
  </si>
  <si>
    <t>和歌山</t>
  </si>
  <si>
    <t>29</t>
  </si>
  <si>
    <t>鳥取</t>
  </si>
  <si>
    <t>30</t>
  </si>
  <si>
    <t>島根</t>
  </si>
  <si>
    <t>31</t>
  </si>
  <si>
    <t>岡山</t>
  </si>
  <si>
    <t>32</t>
  </si>
  <si>
    <t>参加料</t>
  </si>
  <si>
    <t>一般・大学</t>
  </si>
  <si>
    <t>×</t>
  </si>
  <si>
    <t>円</t>
  </si>
  <si>
    <t>高　校</t>
  </si>
  <si>
    <t>中　学</t>
  </si>
  <si>
    <t>県外登録（一般・大学）</t>
  </si>
  <si>
    <t>県外登録（高校）</t>
  </si>
  <si>
    <t>参加料合計</t>
  </si>
  <si>
    <t>プログラム</t>
  </si>
  <si>
    <t>１部７００円</t>
  </si>
  <si>
    <t>合計金額(振込金額)</t>
  </si>
  <si>
    <t>50</t>
  </si>
  <si>
    <t>51</t>
  </si>
  <si>
    <t>申し込みアドレス</t>
  </si>
  <si>
    <t>52</t>
  </si>
  <si>
    <t>53</t>
  </si>
  <si>
    <t>54</t>
  </si>
  <si>
    <t>55</t>
  </si>
  <si>
    <t>56</t>
  </si>
  <si>
    <t>57</t>
  </si>
  <si>
    <t>58</t>
  </si>
  <si>
    <t>59</t>
  </si>
  <si>
    <t>種目別申込数一覧表（払込受領証コピー貼付）</t>
  </si>
  <si>
    <t>A4サイズ</t>
  </si>
  <si>
    <t>団体名</t>
  </si>
  <si>
    <t>男子</t>
  </si>
  <si>
    <t>女子</t>
  </si>
  <si>
    <t>申込数</t>
  </si>
  <si>
    <t>３０００ｍ</t>
  </si>
  <si>
    <t>Ｗ</t>
  </si>
  <si>
    <t>女子合計申込数</t>
  </si>
  <si>
    <t>男子合計申込数</t>
  </si>
  <si>
    <t>団体合計申込数</t>
  </si>
  <si>
    <t>←</t>
  </si>
  <si>
    <t>払　込　金</t>
  </si>
  <si>
    <t>貼付欄</t>
  </si>
  <si>
    <t>払込金受領証コピー</t>
  </si>
  <si>
    <t>arkoffice@aichi-rk.jp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</si>
</sst>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);[Red]\(#,##0\)"/>
    <numFmt numFmtId="179" formatCode="0_);[Red]\(0\)"/>
  </numFmts>
  <fonts count="101">
    <font>
      <sz val="11"/>
      <color theme="1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22"/>
      <name val="ＤＨＰ平成明朝体W7"/>
      <family val="1"/>
    </font>
    <font>
      <sz val="24"/>
      <name val="ＤＨＰ平成明朝体W7"/>
      <family val="1"/>
    </font>
    <font>
      <sz val="20"/>
      <name val="ＤＨＰ平成明朝体W7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ＤＦ平成明朝体W7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20"/>
      <name val="ＤＨＰ特太ゴシック体"/>
      <family val="3"/>
    </font>
    <font>
      <i/>
      <sz val="10"/>
      <name val="ＭＳ 明朝"/>
      <family val="1"/>
    </font>
    <font>
      <sz val="18"/>
      <name val="ＭＳ ゴシック"/>
      <family val="3"/>
    </font>
    <font>
      <sz val="18"/>
      <name val="明朝"/>
      <family val="1"/>
    </font>
    <font>
      <b/>
      <sz val="18"/>
      <name val="明朝"/>
      <family val="1"/>
    </font>
    <font>
      <sz val="11"/>
      <name val="ＤＨＰ平成明朝体W7"/>
      <family val="1"/>
    </font>
    <font>
      <sz val="16"/>
      <name val="ＤＦ平成明朝体W7"/>
      <family val="1"/>
    </font>
    <font>
      <sz val="14"/>
      <name val="明朝"/>
      <family val="1"/>
    </font>
    <font>
      <sz val="14"/>
      <name val="HG丸ｺﾞｼｯｸM-PRO"/>
      <family val="3"/>
    </font>
    <font>
      <sz val="16"/>
      <name val="明朝"/>
      <family val="1"/>
    </font>
    <font>
      <sz val="18"/>
      <name val="ＤＨＰ平成明朝体W7"/>
      <family val="1"/>
    </font>
    <font>
      <sz val="12"/>
      <name val="ＤＨＰ平成明朝体W7"/>
      <family val="1"/>
    </font>
    <font>
      <sz val="16"/>
      <name val="ＤＨＰ平成明朝体W7"/>
      <family val="1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i/>
      <sz val="9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i/>
      <sz val="14"/>
      <name val="ＭＳ ゴシック"/>
      <family val="3"/>
    </font>
    <font>
      <b/>
      <sz val="11"/>
      <color indexed="8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62"/>
      <name val="ＭＳ Ｐゴシック"/>
      <family val="3"/>
    </font>
    <font>
      <u val="single"/>
      <sz val="11"/>
      <color indexed="30"/>
      <name val="ＭＳ ゴシック"/>
      <family val="3"/>
    </font>
    <font>
      <sz val="11"/>
      <color indexed="9"/>
      <name val="ＭＳ Ｐゴシック"/>
      <family val="3"/>
    </font>
    <font>
      <u val="single"/>
      <sz val="11"/>
      <color indexed="25"/>
      <name val="ＭＳ 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22"/>
      <color indexed="8"/>
      <name val="ＭＳ 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6"/>
      <name val="ＭＳ ゴシック"/>
      <family val="3"/>
    </font>
    <font>
      <b/>
      <u val="single"/>
      <sz val="16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22"/>
      <color theme="1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sz val="16"/>
      <color theme="1"/>
      <name val="Calibri"/>
      <family val="3"/>
    </font>
    <font>
      <sz val="22"/>
      <color theme="1"/>
      <name val="Calibri"/>
      <family val="3"/>
    </font>
    <font>
      <b/>
      <u val="single"/>
      <sz val="16"/>
      <color theme="10"/>
      <name val="ＭＳ ゴシック"/>
      <family val="3"/>
    </font>
    <font>
      <b/>
      <sz val="8"/>
      <name val="ＭＳ 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hair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thin"/>
      <bottom style="thin"/>
    </border>
    <border>
      <left/>
      <right style="hair"/>
      <top style="thin"/>
      <bottom style="medium"/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 style="thin"/>
      <right style="hair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84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84" fillId="0" borderId="0" applyFont="0" applyFill="0" applyBorder="0" applyAlignment="0" applyProtection="0"/>
    <xf numFmtId="0" fontId="91" fillId="31" borderId="4" applyNumberFormat="0" applyAlignment="0" applyProtection="0"/>
    <xf numFmtId="0" fontId="92" fillId="0" borderId="0" applyNumberFormat="0" applyFill="0" applyBorder="0" applyAlignment="0" applyProtection="0"/>
    <xf numFmtId="0" fontId="93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right" vertical="center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18" xfId="0" applyFont="1" applyBorder="1" applyAlignment="1" applyProtection="1">
      <alignment horizontal="right" vertical="center"/>
      <protection hidden="1"/>
    </xf>
    <xf numFmtId="0" fontId="11" fillId="0" borderId="16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righ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7" fillId="0" borderId="25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vertical="center"/>
      <protection hidden="1"/>
    </xf>
    <xf numFmtId="0" fontId="16" fillId="0" borderId="19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0" fillId="0" borderId="28" xfId="0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 vertical="center"/>
      <protection hidden="1"/>
    </xf>
    <xf numFmtId="0" fontId="20" fillId="0" borderId="27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1" fillId="0" borderId="28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/>
      <protection hidden="1"/>
    </xf>
    <xf numFmtId="0" fontId="13" fillId="0" borderId="27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 shrinkToFit="1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left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right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vertical="center"/>
      <protection hidden="1"/>
    </xf>
    <xf numFmtId="0" fontId="10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34" xfId="0" applyFont="1" applyBorder="1" applyAlignment="1" applyProtection="1">
      <alignment horizontal="center" vertical="center"/>
      <protection hidden="1"/>
    </xf>
    <xf numFmtId="1" fontId="16" fillId="0" borderId="0" xfId="0" applyNumberFormat="1" applyFont="1" applyBorder="1" applyAlignment="1" applyProtection="1">
      <alignment horizontal="left" vertical="center"/>
      <protection hidden="1"/>
    </xf>
    <xf numFmtId="0" fontId="11" fillId="33" borderId="23" xfId="0" applyFont="1" applyFill="1" applyBorder="1" applyAlignment="1" applyProtection="1">
      <alignment horizontal="center" vertical="center"/>
      <protection hidden="1"/>
    </xf>
    <xf numFmtId="38" fontId="26" fillId="0" borderId="33" xfId="0" applyNumberFormat="1" applyFont="1" applyBorder="1" applyAlignment="1" applyProtection="1">
      <alignment horizontal="right" vertical="center"/>
      <protection hidden="1"/>
    </xf>
    <xf numFmtId="0" fontId="25" fillId="0" borderId="34" xfId="0" applyFont="1" applyBorder="1" applyAlignment="1" applyProtection="1">
      <alignment horizontal="center"/>
      <protection hidden="1"/>
    </xf>
    <xf numFmtId="0" fontId="25" fillId="0" borderId="35" xfId="0" applyFont="1" applyBorder="1" applyAlignment="1" applyProtection="1">
      <alignment/>
      <protection hidden="1"/>
    </xf>
    <xf numFmtId="38" fontId="25" fillId="0" borderId="36" xfId="0" applyNumberFormat="1" applyFont="1" applyBorder="1" applyAlignment="1" applyProtection="1">
      <alignment horizontal="right" vertical="center"/>
      <protection hidden="1"/>
    </xf>
    <xf numFmtId="0" fontId="25" fillId="0" borderId="37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25" fillId="0" borderId="38" xfId="0" applyFont="1" applyBorder="1" applyAlignment="1" applyProtection="1">
      <alignment/>
      <protection hidden="1"/>
    </xf>
    <xf numFmtId="0" fontId="25" fillId="0" borderId="20" xfId="0" applyFont="1" applyBorder="1" applyAlignment="1" applyProtection="1">
      <alignment horizontal="right" vertical="center"/>
      <protection hidden="1"/>
    </xf>
    <xf numFmtId="0" fontId="25" fillId="0" borderId="39" xfId="0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4" fillId="0" borderId="40" xfId="0" applyFont="1" applyBorder="1" applyAlignment="1" applyProtection="1">
      <alignment horizontal="center" vertical="center"/>
      <protection hidden="1" locked="0"/>
    </xf>
    <xf numFmtId="0" fontId="28" fillId="0" borderId="0" xfId="0" applyFont="1" applyBorder="1" applyAlignment="1">
      <alignment vertical="center" shrinkToFit="1"/>
    </xf>
    <xf numFmtId="0" fontId="0" fillId="0" borderId="41" xfId="0" applyFont="1" applyFill="1" applyBorder="1" applyAlignment="1">
      <alignment/>
    </xf>
    <xf numFmtId="0" fontId="28" fillId="0" borderId="40" xfId="0" applyFont="1" applyBorder="1" applyAlignment="1" applyProtection="1">
      <alignment horizontal="center" vertical="center"/>
      <protection locked="0"/>
    </xf>
    <xf numFmtId="0" fontId="34" fillId="0" borderId="3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 shrinkToFit="1"/>
    </xf>
    <xf numFmtId="0" fontId="37" fillId="0" borderId="46" xfId="0" applyFont="1" applyBorder="1" applyAlignment="1">
      <alignment horizontal="center" vertical="center"/>
    </xf>
    <xf numFmtId="0" fontId="38" fillId="0" borderId="36" xfId="0" applyFont="1" applyBorder="1" applyAlignment="1" applyProtection="1">
      <alignment horizontal="center" vertical="center"/>
      <protection hidden="1" locked="0"/>
    </xf>
    <xf numFmtId="0" fontId="38" fillId="0" borderId="47" xfId="0" applyFont="1" applyBorder="1" applyAlignment="1" applyProtection="1">
      <alignment horizontal="center" vertical="center"/>
      <protection hidden="1" locked="0"/>
    </xf>
    <xf numFmtId="0" fontId="39" fillId="0" borderId="47" xfId="0" applyFont="1" applyBorder="1" applyAlignment="1" applyProtection="1">
      <alignment horizontal="center" vertical="center"/>
      <protection hidden="1" locked="0"/>
    </xf>
    <xf numFmtId="0" fontId="39" fillId="0" borderId="48" xfId="0" applyFont="1" applyBorder="1" applyAlignment="1" applyProtection="1">
      <alignment horizontal="center" vertical="center"/>
      <protection hidden="1" locked="0"/>
    </xf>
    <xf numFmtId="0" fontId="0" fillId="0" borderId="47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8" fillId="0" borderId="18" xfId="0" applyFont="1" applyBorder="1" applyAlignment="1" applyProtection="1">
      <alignment horizontal="center" vertical="center"/>
      <protection hidden="1" locked="0"/>
    </xf>
    <xf numFmtId="0" fontId="38" fillId="0" borderId="17" xfId="0" applyFont="1" applyBorder="1" applyAlignment="1" applyProtection="1">
      <alignment horizontal="center" vertical="center"/>
      <protection hidden="1" locked="0"/>
    </xf>
    <xf numFmtId="0" fontId="39" fillId="0" borderId="17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8" fillId="0" borderId="20" xfId="0" applyFont="1" applyBorder="1" applyAlignment="1" applyProtection="1">
      <alignment horizontal="center" vertical="center"/>
      <protection hidden="1" locked="0"/>
    </xf>
    <xf numFmtId="0" fontId="38" fillId="0" borderId="44" xfId="0" applyFont="1" applyBorder="1" applyAlignment="1" applyProtection="1">
      <alignment horizontal="center" vertical="center"/>
      <protection hidden="1" locked="0"/>
    </xf>
    <xf numFmtId="0" fontId="39" fillId="0" borderId="44" xfId="0" applyFont="1" applyBorder="1" applyAlignment="1" applyProtection="1">
      <alignment horizontal="center" vertical="center"/>
      <protection hidden="1" locked="0"/>
    </xf>
    <xf numFmtId="0" fontId="0" fillId="0" borderId="44" xfId="0" applyFont="1" applyBorder="1" applyAlignment="1">
      <alignment horizontal="center" vertical="center"/>
    </xf>
    <xf numFmtId="0" fontId="39" fillId="0" borderId="50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>
      <alignment horizontal="center" vertical="center"/>
    </xf>
    <xf numFmtId="0" fontId="39" fillId="0" borderId="20" xfId="0" applyFont="1" applyBorder="1" applyAlignment="1" applyProtection="1">
      <alignment horizontal="center" vertical="center"/>
      <protection hidden="1" locked="0"/>
    </xf>
    <xf numFmtId="0" fontId="38" fillId="0" borderId="51" xfId="0" applyFont="1" applyBorder="1" applyAlignment="1" applyProtection="1">
      <alignment horizontal="center" vertical="center"/>
      <protection hidden="1" locked="0"/>
    </xf>
    <xf numFmtId="0" fontId="39" fillId="0" borderId="51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distributed" shrinkToFit="1"/>
    </xf>
    <xf numFmtId="0" fontId="12" fillId="0" borderId="41" xfId="0" applyFont="1" applyFill="1" applyBorder="1" applyAlignment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distributed" vertical="distributed" shrinkToFit="1"/>
    </xf>
    <xf numFmtId="0" fontId="12" fillId="0" borderId="54" xfId="0" applyFont="1" applyBorder="1" applyAlignment="1">
      <alignment horizontal="right" vertical="center"/>
    </xf>
    <xf numFmtId="0" fontId="9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2" fillId="0" borderId="37" xfId="0" applyFont="1" applyBorder="1" applyAlignment="1" applyProtection="1">
      <alignment horizontal="left" vertical="center" indent="1"/>
      <protection hidden="1" locked="0"/>
    </xf>
    <xf numFmtId="0" fontId="34" fillId="0" borderId="1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 shrinkToFit="1"/>
    </xf>
    <xf numFmtId="0" fontId="36" fillId="0" borderId="39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8" fontId="12" fillId="0" borderId="12" xfId="0" applyNumberFormat="1" applyFont="1" applyFill="1" applyBorder="1" applyAlignment="1">
      <alignment horizontal="center" vertical="center"/>
    </xf>
    <xf numFmtId="178" fontId="12" fillId="0" borderId="12" xfId="0" applyNumberFormat="1" applyFont="1" applyFill="1" applyBorder="1" applyAlignment="1" applyProtection="1">
      <alignment horizontal="center" vertical="center"/>
      <protection locked="0"/>
    </xf>
    <xf numFmtId="179" fontId="12" fillId="0" borderId="52" xfId="0" applyNumberFormat="1" applyFont="1" applyFill="1" applyBorder="1" applyAlignment="1">
      <alignment horizontal="center" vertical="center"/>
    </xf>
    <xf numFmtId="178" fontId="12" fillId="0" borderId="52" xfId="0" applyNumberFormat="1" applyFont="1" applyFill="1" applyBorder="1" applyAlignment="1" applyProtection="1">
      <alignment horizontal="center" vertical="center"/>
      <protection locked="0"/>
    </xf>
    <xf numFmtId="179" fontId="12" fillId="0" borderId="14" xfId="0" applyNumberFormat="1" applyFont="1" applyFill="1" applyBorder="1" applyAlignment="1">
      <alignment horizontal="center" vertical="center"/>
    </xf>
    <xf numFmtId="178" fontId="12" fillId="0" borderId="14" xfId="0" applyNumberFormat="1" applyFont="1" applyFill="1" applyBorder="1" applyAlignment="1" applyProtection="1">
      <alignment horizontal="center" vertical="center"/>
      <protection locked="0"/>
    </xf>
    <xf numFmtId="178" fontId="12" fillId="0" borderId="52" xfId="0" applyNumberFormat="1" applyFont="1" applyFill="1" applyBorder="1" applyAlignment="1">
      <alignment horizontal="center" vertical="center"/>
    </xf>
    <xf numFmtId="178" fontId="12" fillId="0" borderId="41" xfId="0" applyNumberFormat="1" applyFont="1" applyFill="1" applyBorder="1" applyAlignment="1">
      <alignment horizontal="center" vertical="center"/>
    </xf>
    <xf numFmtId="178" fontId="12" fillId="0" borderId="41" xfId="0" applyNumberFormat="1" applyFont="1" applyFill="1" applyBorder="1" applyAlignment="1" applyProtection="1">
      <alignment horizontal="center" vertical="center"/>
      <protection locked="0"/>
    </xf>
    <xf numFmtId="178" fontId="12" fillId="0" borderId="24" xfId="0" applyNumberFormat="1" applyFont="1" applyFill="1" applyBorder="1" applyAlignment="1">
      <alignment horizontal="center" vertical="center"/>
    </xf>
    <xf numFmtId="178" fontId="12" fillId="0" borderId="24" xfId="0" applyNumberFormat="1" applyFont="1" applyFill="1" applyBorder="1" applyAlignment="1" applyProtection="1">
      <alignment horizontal="center" vertical="center"/>
      <protection locked="0"/>
    </xf>
    <xf numFmtId="178" fontId="12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34" borderId="24" xfId="0" applyFont="1" applyFill="1" applyBorder="1" applyAlignment="1">
      <alignment vertical="center"/>
    </xf>
    <xf numFmtId="178" fontId="96" fillId="0" borderId="23" xfId="0" applyNumberFormat="1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12" fillId="0" borderId="12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0" fontId="12" fillId="0" borderId="41" xfId="0" applyFont="1" applyFill="1" applyBorder="1" applyAlignment="1">
      <alignment horizontal="left" vertical="center" indent="1"/>
    </xf>
    <xf numFmtId="40" fontId="12" fillId="0" borderId="41" xfId="49" applyFont="1" applyBorder="1" applyAlignment="1" applyProtection="1">
      <alignment horizontal="center" vertical="center"/>
      <protection locked="0"/>
    </xf>
    <xf numFmtId="178" fontId="42" fillId="0" borderId="58" xfId="0" applyNumberFormat="1" applyFont="1" applyFill="1" applyBorder="1" applyAlignment="1">
      <alignment horizontal="right" vertical="center"/>
    </xf>
    <xf numFmtId="178" fontId="42" fillId="0" borderId="41" xfId="0" applyNumberFormat="1" applyFont="1" applyFill="1" applyBorder="1" applyAlignment="1">
      <alignment horizontal="right" vertical="center"/>
    </xf>
    <xf numFmtId="0" fontId="40" fillId="34" borderId="59" xfId="0" applyFont="1" applyFill="1" applyBorder="1" applyAlignment="1">
      <alignment vertical="center"/>
    </xf>
    <xf numFmtId="0" fontId="12" fillId="0" borderId="60" xfId="0" applyFont="1" applyFill="1" applyBorder="1" applyAlignment="1">
      <alignment horizontal="center" vertical="center"/>
    </xf>
    <xf numFmtId="0" fontId="16" fillId="0" borderId="44" xfId="0" applyFont="1" applyBorder="1" applyAlignment="1" quotePrefix="1">
      <alignment horizontal="center" vertical="center"/>
    </xf>
    <xf numFmtId="0" fontId="34" fillId="0" borderId="44" xfId="0" applyFont="1" applyBorder="1" applyAlignment="1" quotePrefix="1">
      <alignment horizontal="center" vertical="center" shrinkToFit="1"/>
    </xf>
    <xf numFmtId="0" fontId="33" fillId="0" borderId="61" xfId="0" applyFont="1" applyBorder="1" applyAlignment="1" quotePrefix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97" fillId="0" borderId="62" xfId="0" applyFont="1" applyBorder="1" applyAlignment="1">
      <alignment horizontal="center" vertical="center" wrapText="1"/>
    </xf>
    <xf numFmtId="0" fontId="97" fillId="0" borderId="41" xfId="0" applyFont="1" applyBorder="1" applyAlignment="1">
      <alignment horizontal="center" vertical="center" wrapText="1"/>
    </xf>
    <xf numFmtId="0" fontId="98" fillId="0" borderId="23" xfId="0" applyFont="1" applyBorder="1" applyAlignment="1" applyProtection="1">
      <alignment horizontal="center" vertical="center"/>
      <protection hidden="1" locked="0"/>
    </xf>
    <xf numFmtId="0" fontId="98" fillId="0" borderId="34" xfId="0" applyFont="1" applyBorder="1" applyAlignment="1" applyProtection="1">
      <alignment horizontal="center" vertical="center"/>
      <protection hidden="1" locked="0"/>
    </xf>
    <xf numFmtId="0" fontId="38" fillId="0" borderId="3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shrinkToFit="1"/>
    </xf>
    <xf numFmtId="0" fontId="23" fillId="0" borderId="60" xfId="0" applyFont="1" applyBorder="1" applyAlignment="1">
      <alignment horizontal="right" vertical="center" shrinkToFit="1"/>
    </xf>
    <xf numFmtId="0" fontId="28" fillId="0" borderId="23" xfId="0" applyFont="1" applyBorder="1" applyAlignment="1" applyProtection="1">
      <alignment horizontal="center" vertical="center" shrinkToFit="1"/>
      <protection hidden="1" locked="0"/>
    </xf>
    <xf numFmtId="0" fontId="28" fillId="0" borderId="34" xfId="0" applyFont="1" applyBorder="1" applyAlignment="1" applyProtection="1">
      <alignment horizontal="center" vertical="center" shrinkToFit="1"/>
      <protection hidden="1" locked="0"/>
    </xf>
    <xf numFmtId="0" fontId="29" fillId="0" borderId="0" xfId="0" applyFont="1" applyBorder="1" applyAlignment="1">
      <alignment horizontal="left" vertical="center" shrinkToFit="1"/>
    </xf>
    <xf numFmtId="0" fontId="23" fillId="0" borderId="41" xfId="0" applyFont="1" applyBorder="1" applyAlignment="1">
      <alignment horizontal="right" vertical="center" shrinkToFit="1"/>
    </xf>
    <xf numFmtId="0" fontId="28" fillId="0" borderId="60" xfId="0" applyFont="1" applyBorder="1" applyAlignment="1">
      <alignment horizontal="right" vertical="center" shrinkToFit="1"/>
    </xf>
    <xf numFmtId="0" fontId="30" fillId="0" borderId="62" xfId="0" applyFont="1" applyBorder="1" applyAlignment="1">
      <alignment horizontal="center" vertical="center" shrinkToFit="1"/>
    </xf>
    <xf numFmtId="0" fontId="30" fillId="0" borderId="41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6" xfId="0" applyFont="1" applyBorder="1" applyAlignment="1" applyProtection="1">
      <alignment horizontal="left" vertical="center" indent="1"/>
      <protection hidden="1" locked="0"/>
    </xf>
    <xf numFmtId="0" fontId="13" fillId="0" borderId="12" xfId="0" applyFont="1" applyBorder="1" applyAlignment="1" applyProtection="1">
      <alignment horizontal="left" vertical="center" indent="1"/>
      <protection hidden="1" locked="0"/>
    </xf>
    <xf numFmtId="0" fontId="13" fillId="0" borderId="37" xfId="0" applyFont="1" applyBorder="1" applyAlignment="1" applyProtection="1">
      <alignment horizontal="left" vertical="center" indent="1"/>
      <protection hidden="1" locked="0"/>
    </xf>
    <xf numFmtId="0" fontId="31" fillId="0" borderId="63" xfId="0" applyFont="1" applyBorder="1" applyAlignment="1" quotePrefix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left" vertical="center" indent="1"/>
      <protection hidden="1" locked="0"/>
    </xf>
    <xf numFmtId="0" fontId="5" fillId="0" borderId="45" xfId="0" applyFont="1" applyBorder="1" applyAlignment="1" applyProtection="1">
      <alignment horizontal="left" vertical="center" indent="1"/>
      <protection hidden="1" locked="0"/>
    </xf>
    <xf numFmtId="0" fontId="5" fillId="0" borderId="39" xfId="0" applyFont="1" applyBorder="1" applyAlignment="1" applyProtection="1">
      <alignment horizontal="left" vertical="center" indent="1"/>
      <protection hidden="1" locked="0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12" fillId="0" borderId="36" xfId="0" applyFont="1" applyBorder="1" applyAlignment="1" applyProtection="1">
      <alignment horizontal="left" vertical="center" indent="1"/>
      <protection hidden="1" locked="0"/>
    </xf>
    <xf numFmtId="0" fontId="12" fillId="0" borderId="12" xfId="0" applyFont="1" applyBorder="1" applyAlignment="1" applyProtection="1">
      <alignment horizontal="left" vertical="center" indent="1"/>
      <protection hidden="1" locked="0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8" xfId="0" applyFont="1" applyBorder="1" applyAlignment="1" applyProtection="1">
      <alignment horizontal="left" vertical="center" indent="1"/>
      <protection hidden="1" locked="0"/>
    </xf>
    <xf numFmtId="0" fontId="31" fillId="0" borderId="14" xfId="0" applyFont="1" applyBorder="1" applyAlignment="1" applyProtection="1">
      <alignment horizontal="left" vertical="center" indent="1"/>
      <protection hidden="1" locked="0"/>
    </xf>
    <xf numFmtId="0" fontId="31" fillId="0" borderId="55" xfId="0" applyFont="1" applyBorder="1" applyAlignment="1" applyProtection="1">
      <alignment horizontal="left" vertical="center" indent="1"/>
      <protection hidden="1" locked="0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49" fontId="12" fillId="0" borderId="68" xfId="0" applyNumberFormat="1" applyFont="1" applyBorder="1" applyAlignment="1" applyProtection="1">
      <alignment horizontal="left" vertical="center" indent="1"/>
      <protection hidden="1" locked="0"/>
    </xf>
    <xf numFmtId="49" fontId="12" fillId="0" borderId="66" xfId="0" applyNumberFormat="1" applyFont="1" applyBorder="1" applyAlignment="1" applyProtection="1">
      <alignment horizontal="left" vertical="center" indent="1"/>
      <protection hidden="1" locked="0"/>
    </xf>
    <xf numFmtId="49" fontId="12" fillId="0" borderId="69" xfId="0" applyNumberFormat="1" applyFont="1" applyBorder="1" applyAlignment="1" applyProtection="1">
      <alignment horizontal="left" vertical="center" indent="1"/>
      <protection hidden="1" locked="0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49" fontId="12" fillId="0" borderId="73" xfId="0" applyNumberFormat="1" applyFont="1" applyFill="1" applyBorder="1" applyAlignment="1" applyProtection="1">
      <alignment horizontal="left" vertical="center" indent="1"/>
      <protection hidden="1" locked="0"/>
    </xf>
    <xf numFmtId="49" fontId="12" fillId="0" borderId="71" xfId="0" applyNumberFormat="1" applyFont="1" applyFill="1" applyBorder="1" applyAlignment="1" applyProtection="1">
      <alignment horizontal="left" vertical="center" indent="1"/>
      <protection hidden="1" locked="0"/>
    </xf>
    <xf numFmtId="49" fontId="12" fillId="0" borderId="74" xfId="0" applyNumberFormat="1" applyFont="1" applyFill="1" applyBorder="1" applyAlignment="1" applyProtection="1">
      <alignment horizontal="left" vertical="center" indent="1"/>
      <protection hidden="1" locked="0"/>
    </xf>
    <xf numFmtId="0" fontId="35" fillId="0" borderId="36" xfId="0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 shrinkToFit="1"/>
    </xf>
    <xf numFmtId="0" fontId="35" fillId="0" borderId="37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 vertical="center"/>
    </xf>
    <xf numFmtId="40" fontId="12" fillId="0" borderId="12" xfId="49" applyFont="1" applyBorder="1" applyAlignment="1">
      <alignment horizontal="center" vertical="center"/>
    </xf>
    <xf numFmtId="178" fontId="42" fillId="0" borderId="36" xfId="0" applyNumberFormat="1" applyFont="1" applyFill="1" applyBorder="1" applyAlignment="1">
      <alignment horizontal="right" vertical="center"/>
    </xf>
    <xf numFmtId="178" fontId="42" fillId="0" borderId="12" xfId="0" applyNumberFormat="1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distributed" shrinkToFit="1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center" vertical="center"/>
    </xf>
    <xf numFmtId="40" fontId="12" fillId="0" borderId="14" xfId="49" applyFont="1" applyBorder="1" applyAlignment="1">
      <alignment horizontal="center" vertical="center"/>
    </xf>
    <xf numFmtId="178" fontId="42" fillId="0" borderId="18" xfId="0" applyNumberFormat="1" applyFont="1" applyFill="1" applyBorder="1" applyAlignment="1">
      <alignment horizontal="right" vertical="center"/>
    </xf>
    <xf numFmtId="178" fontId="42" fillId="0" borderId="14" xfId="0" applyNumberFormat="1" applyFont="1" applyFill="1" applyBorder="1" applyAlignment="1">
      <alignment horizontal="right" vertical="center"/>
    </xf>
    <xf numFmtId="0" fontId="12" fillId="0" borderId="55" xfId="0" applyFont="1" applyFill="1" applyBorder="1" applyAlignment="1">
      <alignment horizontal="center" vertical="center"/>
    </xf>
    <xf numFmtId="40" fontId="12" fillId="0" borderId="14" xfId="49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>
      <alignment horizontal="center" vertical="distributed" shrinkToFit="1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>
      <alignment horizontal="center" vertical="center"/>
    </xf>
    <xf numFmtId="40" fontId="12" fillId="0" borderId="45" xfId="49" applyFont="1" applyBorder="1" applyAlignment="1" applyProtection="1">
      <alignment horizontal="center" vertical="center"/>
      <protection locked="0"/>
    </xf>
    <xf numFmtId="178" fontId="42" fillId="0" borderId="20" xfId="0" applyNumberFormat="1" applyFont="1" applyFill="1" applyBorder="1" applyAlignment="1">
      <alignment horizontal="right" vertical="center"/>
    </xf>
    <xf numFmtId="178" fontId="42" fillId="0" borderId="45" xfId="0" applyNumberFormat="1" applyFont="1" applyFill="1" applyBorder="1" applyAlignment="1">
      <alignment horizontal="right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40" fillId="0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178" fontId="42" fillId="0" borderId="33" xfId="0" applyNumberFormat="1" applyFont="1" applyFill="1" applyBorder="1" applyAlignment="1">
      <alignment horizontal="right" vertical="center"/>
    </xf>
    <xf numFmtId="178" fontId="42" fillId="0" borderId="24" xfId="0" applyNumberFormat="1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3" fillId="0" borderId="78" xfId="0" applyFont="1" applyBorder="1" applyAlignment="1" quotePrefix="1">
      <alignment horizontal="center" vertical="center" shrinkToFit="1"/>
    </xf>
    <xf numFmtId="0" fontId="33" fillId="0" borderId="50" xfId="0" applyFont="1" applyBorder="1" applyAlignment="1">
      <alignment horizontal="center" vertical="center" shrinkToFit="1"/>
    </xf>
    <xf numFmtId="0" fontId="34" fillId="0" borderId="78" xfId="0" applyFont="1" applyBorder="1" applyAlignment="1" quotePrefix="1">
      <alignment horizontal="center" vertical="center" shrinkToFit="1"/>
    </xf>
    <xf numFmtId="0" fontId="34" fillId="0" borderId="50" xfId="0" applyFont="1" applyBorder="1" applyAlignment="1">
      <alignment horizontal="center" vertical="center" shrinkToFit="1"/>
    </xf>
    <xf numFmtId="0" fontId="34" fillId="0" borderId="78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1" fillId="0" borderId="32" xfId="0" applyFont="1" applyBorder="1" applyAlignment="1" quotePrefix="1">
      <alignment horizontal="center" vertical="center" shrinkToFit="1"/>
    </xf>
    <xf numFmtId="0" fontId="31" fillId="0" borderId="79" xfId="0" applyFont="1" applyBorder="1" applyAlignment="1">
      <alignment horizontal="center" vertical="center" shrinkToFit="1"/>
    </xf>
    <xf numFmtId="0" fontId="31" fillId="0" borderId="32" xfId="0" applyFont="1" applyBorder="1" applyAlignment="1">
      <alignment horizontal="center" vertical="center" shrinkToFit="1"/>
    </xf>
    <xf numFmtId="0" fontId="31" fillId="0" borderId="62" xfId="0" applyFont="1" applyBorder="1" applyAlignment="1">
      <alignment horizontal="center" vertical="center" shrinkToFit="1"/>
    </xf>
    <xf numFmtId="0" fontId="31" fillId="0" borderId="60" xfId="0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0" fontId="4" fillId="0" borderId="33" xfId="0" applyFont="1" applyBorder="1" applyAlignment="1" applyProtection="1">
      <alignment horizontal="center" shrinkToFit="1"/>
      <protection hidden="1"/>
    </xf>
    <xf numFmtId="0" fontId="4" fillId="0" borderId="24" xfId="0" applyFont="1" applyBorder="1" applyAlignment="1" applyProtection="1">
      <alignment horizontal="center" shrinkToFit="1"/>
      <protection hidden="1"/>
    </xf>
    <xf numFmtId="0" fontId="4" fillId="0" borderId="34" xfId="0" applyFont="1" applyBorder="1" applyAlignment="1" applyProtection="1">
      <alignment horizontal="center" shrinkToFit="1"/>
      <protection hidden="1"/>
    </xf>
    <xf numFmtId="0" fontId="6" fillId="0" borderId="80" xfId="0" applyFont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 horizontal="distributed" vertical="center" indent="5" shrinkToFit="1"/>
      <protection hidden="1"/>
    </xf>
    <xf numFmtId="0" fontId="7" fillId="0" borderId="37" xfId="0" applyFont="1" applyBorder="1" applyAlignment="1" applyProtection="1">
      <alignment horizontal="distributed" vertical="center" indent="5" shrinkToFit="1"/>
      <protection hidden="1"/>
    </xf>
    <xf numFmtId="0" fontId="9" fillId="0" borderId="14" xfId="0" applyFont="1" applyBorder="1" applyAlignment="1" applyProtection="1">
      <alignment horizontal="distributed" vertical="center" indent="3"/>
      <protection hidden="1"/>
    </xf>
    <xf numFmtId="0" fontId="9" fillId="0" borderId="16" xfId="0" applyFont="1" applyBorder="1" applyAlignment="1" applyProtection="1">
      <alignment horizontal="distributed" vertical="center" indent="3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59" xfId="0" applyFont="1" applyBorder="1" applyAlignment="1" applyProtection="1">
      <alignment horizontal="center" vertical="center"/>
      <protection hidden="1"/>
    </xf>
    <xf numFmtId="0" fontId="24" fillId="33" borderId="24" xfId="0" applyFont="1" applyFill="1" applyBorder="1" applyAlignment="1" applyProtection="1">
      <alignment horizontal="center" vertical="center"/>
      <protection hidden="1"/>
    </xf>
    <xf numFmtId="0" fontId="24" fillId="33" borderId="34" xfId="0" applyFont="1" applyFill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25" fillId="0" borderId="23" xfId="0" applyFont="1" applyBorder="1" applyAlignment="1" applyProtection="1">
      <alignment horizontal="center" vertical="center"/>
      <protection hidden="1"/>
    </xf>
    <xf numFmtId="0" fontId="25" fillId="0" borderId="24" xfId="0" applyFont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8" xfId="0" applyFont="1" applyBorder="1" applyAlignment="1" applyProtection="1">
      <alignment horizontal="center"/>
      <protection hidden="1"/>
    </xf>
    <xf numFmtId="0" fontId="25" fillId="0" borderId="47" xfId="0" applyFont="1" applyBorder="1" applyAlignment="1" applyProtection="1">
      <alignment/>
      <protection hidden="1"/>
    </xf>
    <xf numFmtId="0" fontId="25" fillId="0" borderId="44" xfId="0" applyFont="1" applyBorder="1" applyAlignment="1" applyProtection="1">
      <alignment/>
      <protection hidden="1"/>
    </xf>
    <xf numFmtId="0" fontId="22" fillId="0" borderId="27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2" fillId="0" borderId="28" xfId="0" applyFont="1" applyBorder="1" applyAlignment="1" applyProtection="1">
      <alignment horizontal="center"/>
      <protection hidden="1"/>
    </xf>
    <xf numFmtId="0" fontId="25" fillId="0" borderId="76" xfId="0" applyFont="1" applyBorder="1" applyAlignment="1" applyProtection="1">
      <alignment horizontal="center" vertical="center" wrapText="1"/>
      <protection hidden="1"/>
    </xf>
    <xf numFmtId="0" fontId="25" fillId="0" borderId="81" xfId="0" applyFont="1" applyBorder="1" applyAlignment="1" applyProtection="1">
      <alignment horizontal="center" vertical="center" wrapText="1"/>
      <protection hidden="1"/>
    </xf>
    <xf numFmtId="0" fontId="99" fillId="0" borderId="0" xfId="43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7"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/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  <dxf>
      <font>
        <b val="0"/>
        <i val="0"/>
        <u val="none"/>
        <strike val="0"/>
        <sz val="11"/>
        <name val="ＭＳ ゴシック"/>
        <family val="3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kyokahukyu1.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koffice@aichi-rk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tabSelected="1" zoomScale="90" zoomScaleNormal="90" zoomScalePageLayoutView="0" workbookViewId="0" topLeftCell="A28">
      <selection activeCell="I50" sqref="I50"/>
    </sheetView>
  </sheetViews>
  <sheetFormatPr defaultColWidth="8.796875" defaultRowHeight="14.25"/>
  <cols>
    <col min="1" max="1" width="3.19921875" style="90" bestFit="1" customWidth="1"/>
    <col min="2" max="2" width="9.69921875" style="90" customWidth="1"/>
    <col min="3" max="3" width="15.8984375" style="90" customWidth="1"/>
    <col min="4" max="4" width="13.8984375" style="90" customWidth="1"/>
    <col min="5" max="5" width="4.69921875" style="90" bestFit="1" customWidth="1"/>
    <col min="6" max="6" width="8.09765625" style="90" customWidth="1"/>
    <col min="7" max="7" width="13.19921875" style="90" customWidth="1"/>
    <col min="8" max="8" width="11.59765625" style="90" customWidth="1"/>
    <col min="9" max="9" width="18.19921875" style="90" customWidth="1"/>
    <col min="10" max="10" width="12.59765625" style="90" customWidth="1"/>
    <col min="11" max="11" width="12.59765625" style="90" hidden="1" customWidth="1"/>
    <col min="12" max="12" width="20.5" style="90" hidden="1" customWidth="1"/>
    <col min="13" max="13" width="13.8984375" style="90" hidden="1" customWidth="1"/>
    <col min="14" max="14" width="13.69921875" style="90" hidden="1" customWidth="1"/>
    <col min="15" max="19" width="9.5" style="90" hidden="1" customWidth="1"/>
    <col min="20" max="20" width="11.59765625" style="90" hidden="1" customWidth="1"/>
    <col min="21" max="22" width="3.59765625" style="90" hidden="1" customWidth="1"/>
    <col min="23" max="32" width="13.8984375" style="90" hidden="1" customWidth="1"/>
    <col min="33" max="33" width="2.8984375" style="90" hidden="1" customWidth="1"/>
    <col min="34" max="34" width="0.1015625" style="90" hidden="1" customWidth="1"/>
    <col min="35" max="35" width="3.19921875" style="90" customWidth="1"/>
    <col min="36" max="38" width="0.1015625" style="90" customWidth="1"/>
    <col min="39" max="39" width="4.69921875" style="90" customWidth="1"/>
    <col min="40" max="16384" width="9" style="90" customWidth="1"/>
  </cols>
  <sheetData>
    <row r="1" spans="1:10" s="88" customFormat="1" ht="21.75" customHeight="1">
      <c r="A1" s="88" t="s">
        <v>0</v>
      </c>
      <c r="J1" s="134" t="s">
        <v>1</v>
      </c>
    </row>
    <row r="2" spans="1:10" s="88" customFormat="1" ht="44.25" customHeight="1">
      <c r="A2" s="172" t="s">
        <v>2</v>
      </c>
      <c r="B2" s="172"/>
      <c r="C2" s="91"/>
      <c r="D2" s="173" t="s">
        <v>3</v>
      </c>
      <c r="E2" s="174"/>
      <c r="F2" s="174"/>
      <c r="G2" s="175"/>
      <c r="H2" s="176"/>
      <c r="I2" s="177" t="s">
        <v>4</v>
      </c>
      <c r="J2" s="178"/>
    </row>
    <row r="3" spans="1:39" s="88" customFormat="1" ht="23.25">
      <c r="A3" s="179" t="s">
        <v>5</v>
      </c>
      <c r="B3" s="179"/>
      <c r="C3" s="179"/>
      <c r="D3" s="180"/>
      <c r="E3" s="181"/>
      <c r="F3" s="182"/>
      <c r="G3" s="92" t="s">
        <v>6</v>
      </c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</row>
    <row r="4" spans="1:39" s="89" customFormat="1" ht="29.25" customHeight="1">
      <c r="A4" s="93"/>
      <c r="B4" s="184" t="s">
        <v>7</v>
      </c>
      <c r="C4" s="185"/>
      <c r="D4" s="94" t="s">
        <v>8</v>
      </c>
      <c r="E4" s="186" t="s">
        <v>9</v>
      </c>
      <c r="F4" s="187"/>
      <c r="G4" s="187"/>
      <c r="H4" s="187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</row>
    <row r="5" spans="1:22" ht="14.25">
      <c r="A5" s="189" t="s">
        <v>10</v>
      </c>
      <c r="B5" s="190"/>
      <c r="C5" s="190"/>
      <c r="D5" s="191"/>
      <c r="E5" s="192"/>
      <c r="F5" s="192"/>
      <c r="G5" s="192"/>
      <c r="H5" s="192"/>
      <c r="I5" s="192"/>
      <c r="J5" s="193"/>
      <c r="O5" s="90" t="s">
        <v>11</v>
      </c>
      <c r="P5" s="90" t="s">
        <v>12</v>
      </c>
      <c r="Q5" s="90" t="s">
        <v>13</v>
      </c>
      <c r="S5" s="90" t="s">
        <v>14</v>
      </c>
      <c r="T5" s="90" t="s">
        <v>15</v>
      </c>
      <c r="U5" s="90" t="s">
        <v>16</v>
      </c>
      <c r="V5" s="90" t="s">
        <v>17</v>
      </c>
    </row>
    <row r="6" spans="1:22" ht="26.25">
      <c r="A6" s="194" t="s">
        <v>18</v>
      </c>
      <c r="B6" s="195"/>
      <c r="C6" s="195"/>
      <c r="D6" s="196"/>
      <c r="E6" s="197"/>
      <c r="F6" s="197"/>
      <c r="G6" s="197"/>
      <c r="H6" s="197"/>
      <c r="I6" s="197"/>
      <c r="J6" s="198"/>
      <c r="O6" s="90" t="s">
        <v>19</v>
      </c>
      <c r="P6" s="90">
        <v>1</v>
      </c>
      <c r="Q6" s="90" t="s">
        <v>20</v>
      </c>
      <c r="S6" s="88" t="s">
        <v>21</v>
      </c>
      <c r="T6" s="90" t="s">
        <v>22</v>
      </c>
      <c r="U6" s="90">
        <v>3</v>
      </c>
      <c r="V6" s="141" t="s">
        <v>23</v>
      </c>
    </row>
    <row r="7" spans="1:22" ht="26.25" customHeight="1">
      <c r="A7" s="199" t="s">
        <v>24</v>
      </c>
      <c r="B7" s="200"/>
      <c r="C7" s="201"/>
      <c r="D7" s="202"/>
      <c r="E7" s="203"/>
      <c r="F7" s="203"/>
      <c r="G7" s="203"/>
      <c r="H7" s="203"/>
      <c r="I7" s="203"/>
      <c r="J7" s="135"/>
      <c r="O7" s="90" t="s">
        <v>25</v>
      </c>
      <c r="P7" s="90">
        <v>2</v>
      </c>
      <c r="Q7" s="90" t="s">
        <v>26</v>
      </c>
      <c r="S7" s="90" t="s">
        <v>8</v>
      </c>
      <c r="T7" s="90" t="s">
        <v>27</v>
      </c>
      <c r="U7" s="90">
        <v>4</v>
      </c>
      <c r="V7" s="141" t="s">
        <v>28</v>
      </c>
    </row>
    <row r="8" spans="1:22" ht="26.25" customHeight="1">
      <c r="A8" s="204" t="s">
        <v>29</v>
      </c>
      <c r="B8" s="205"/>
      <c r="C8" s="206"/>
      <c r="D8" s="207"/>
      <c r="E8" s="208"/>
      <c r="F8" s="208"/>
      <c r="G8" s="208"/>
      <c r="H8" s="208"/>
      <c r="I8" s="208"/>
      <c r="J8" s="209"/>
      <c r="O8" s="90" t="s">
        <v>30</v>
      </c>
      <c r="P8" s="90">
        <v>3</v>
      </c>
      <c r="S8" s="90" t="s">
        <v>31</v>
      </c>
      <c r="T8" s="90" t="s">
        <v>32</v>
      </c>
      <c r="U8" s="90">
        <v>5</v>
      </c>
      <c r="V8" s="141" t="s">
        <v>33</v>
      </c>
    </row>
    <row r="9" spans="1:22" ht="26.25" customHeight="1">
      <c r="A9" s="210" t="s">
        <v>34</v>
      </c>
      <c r="B9" s="211"/>
      <c r="C9" s="212"/>
      <c r="D9" s="213"/>
      <c r="E9" s="214"/>
      <c r="F9" s="214"/>
      <c r="G9" s="214"/>
      <c r="H9" s="214"/>
      <c r="I9" s="214"/>
      <c r="J9" s="215"/>
      <c r="O9" s="90" t="s">
        <v>35</v>
      </c>
      <c r="P9" s="90">
        <v>4</v>
      </c>
      <c r="U9" s="90">
        <v>6</v>
      </c>
      <c r="V9" s="141" t="s">
        <v>36</v>
      </c>
    </row>
    <row r="10" spans="1:22" ht="26.25" customHeight="1">
      <c r="A10" s="216" t="s">
        <v>37</v>
      </c>
      <c r="B10" s="217"/>
      <c r="C10" s="218"/>
      <c r="D10" s="219"/>
      <c r="E10" s="220"/>
      <c r="F10" s="220"/>
      <c r="G10" s="220"/>
      <c r="H10" s="220"/>
      <c r="I10" s="220"/>
      <c r="J10" s="221"/>
      <c r="O10" s="90" t="s">
        <v>38</v>
      </c>
      <c r="P10" s="90">
        <v>5</v>
      </c>
      <c r="U10" s="90">
        <v>7</v>
      </c>
      <c r="V10" s="141" t="s">
        <v>39</v>
      </c>
    </row>
    <row r="11" spans="1:32" ht="14.25">
      <c r="A11" s="260"/>
      <c r="B11" s="262"/>
      <c r="C11" s="264" t="s">
        <v>40</v>
      </c>
      <c r="D11" s="266" t="s">
        <v>41</v>
      </c>
      <c r="E11" s="268" t="s">
        <v>42</v>
      </c>
      <c r="F11" s="268" t="s">
        <v>43</v>
      </c>
      <c r="G11" s="222" t="s">
        <v>44</v>
      </c>
      <c r="H11" s="223"/>
      <c r="I11" s="223"/>
      <c r="J11" s="224"/>
      <c r="O11" s="90" t="s">
        <v>45</v>
      </c>
      <c r="P11" s="90">
        <v>6</v>
      </c>
      <c r="U11" s="90">
        <v>8</v>
      </c>
      <c r="V11" s="141" t="s">
        <v>46</v>
      </c>
      <c r="W11" s="88" t="s">
        <v>21</v>
      </c>
      <c r="X11" s="88" t="s">
        <v>21</v>
      </c>
      <c r="Y11" s="88" t="s">
        <v>21</v>
      </c>
      <c r="Z11" s="88" t="s">
        <v>21</v>
      </c>
      <c r="AA11" s="88" t="s">
        <v>21</v>
      </c>
      <c r="AB11" s="88" t="s">
        <v>21</v>
      </c>
      <c r="AC11" s="88" t="s">
        <v>21</v>
      </c>
      <c r="AD11" s="88" t="s">
        <v>21</v>
      </c>
      <c r="AE11" s="88" t="s">
        <v>21</v>
      </c>
      <c r="AF11" s="88" t="s">
        <v>21</v>
      </c>
    </row>
    <row r="12" spans="1:32" ht="14.25">
      <c r="A12" s="261"/>
      <c r="B12" s="263"/>
      <c r="C12" s="265"/>
      <c r="D12" s="267"/>
      <c r="E12" s="269"/>
      <c r="F12" s="269"/>
      <c r="G12" s="95" t="s">
        <v>44</v>
      </c>
      <c r="H12" s="96" t="s">
        <v>47</v>
      </c>
      <c r="I12" s="136" t="s">
        <v>48</v>
      </c>
      <c r="J12" s="137" t="s">
        <v>49</v>
      </c>
      <c r="O12" s="90" t="s">
        <v>50</v>
      </c>
      <c r="P12" s="90">
        <v>7</v>
      </c>
      <c r="U12" s="90">
        <v>9</v>
      </c>
      <c r="V12" s="141" t="s">
        <v>51</v>
      </c>
      <c r="W12" s="88" t="s">
        <v>52</v>
      </c>
      <c r="X12" s="88" t="s">
        <v>53</v>
      </c>
      <c r="Y12" s="88" t="s">
        <v>54</v>
      </c>
      <c r="Z12" s="88" t="s">
        <v>55</v>
      </c>
      <c r="AA12" s="88" t="s">
        <v>56</v>
      </c>
      <c r="AB12" s="88" t="s">
        <v>57</v>
      </c>
      <c r="AC12" s="88" t="s">
        <v>58</v>
      </c>
      <c r="AD12" s="88" t="s">
        <v>59</v>
      </c>
      <c r="AE12" s="88" t="s">
        <v>60</v>
      </c>
      <c r="AF12" s="88" t="s">
        <v>61</v>
      </c>
    </row>
    <row r="13" spans="1:22" ht="14.25">
      <c r="A13" s="97" t="s">
        <v>62</v>
      </c>
      <c r="B13" s="98" t="s">
        <v>63</v>
      </c>
      <c r="C13" s="169" t="s">
        <v>64</v>
      </c>
      <c r="D13" s="170" t="s">
        <v>65</v>
      </c>
      <c r="E13" s="100" t="s">
        <v>20</v>
      </c>
      <c r="F13" s="99">
        <v>2</v>
      </c>
      <c r="G13" s="171" t="s">
        <v>66</v>
      </c>
      <c r="H13" s="101" t="s">
        <v>67</v>
      </c>
      <c r="I13" s="138" t="s">
        <v>68</v>
      </c>
      <c r="J13" s="139" t="s">
        <v>69</v>
      </c>
      <c r="O13" s="90" t="s">
        <v>70</v>
      </c>
      <c r="P13" s="90">
        <v>8</v>
      </c>
      <c r="U13" s="90">
        <v>10</v>
      </c>
      <c r="V13" s="141" t="s">
        <v>71</v>
      </c>
    </row>
    <row r="14" spans="1:31" ht="16.5" customHeight="1">
      <c r="A14" s="102">
        <v>1</v>
      </c>
      <c r="B14" s="103"/>
      <c r="C14" s="104"/>
      <c r="D14" s="105"/>
      <c r="E14" s="104"/>
      <c r="F14" s="104"/>
      <c r="G14" s="106"/>
      <c r="H14" s="107"/>
      <c r="I14" s="140"/>
      <c r="J14" s="140"/>
      <c r="K14" s="90">
        <f>IF(J14="","",$D$4&amp;#REF!&amp;J14)</f>
      </c>
      <c r="L14" s="90">
        <f>$G$2&amp;E14&amp;G14</f>
      </c>
      <c r="M14" s="90">
        <f>RIGHT(L14,7)</f>
      </c>
      <c r="N14" s="90" t="s">
        <v>72</v>
      </c>
      <c r="O14" s="90">
        <v>9</v>
      </c>
      <c r="P14" s="141" t="s">
        <v>73</v>
      </c>
      <c r="Q14" s="90" t="e">
        <f>P14&amp;#REF!&amp;#REF!</f>
        <v>#REF!</v>
      </c>
      <c r="R14" s="90" t="e">
        <f>RIGHT(Q14,5)</f>
        <v>#REF!</v>
      </c>
      <c r="S14" s="90" t="e">
        <f>R14&amp;"00"</f>
        <v>#REF!</v>
      </c>
      <c r="T14" s="90">
        <v>11</v>
      </c>
      <c r="U14" s="141" t="s">
        <v>74</v>
      </c>
      <c r="V14" s="90" t="s">
        <v>75</v>
      </c>
      <c r="W14" s="90" t="s">
        <v>75</v>
      </c>
      <c r="X14" s="90" t="s">
        <v>75</v>
      </c>
      <c r="Y14" s="90" t="s">
        <v>75</v>
      </c>
      <c r="Z14" s="90" t="s">
        <v>75</v>
      </c>
      <c r="AA14" s="90" t="s">
        <v>75</v>
      </c>
      <c r="AB14" s="90" t="s">
        <v>75</v>
      </c>
      <c r="AC14" s="90" t="s">
        <v>75</v>
      </c>
      <c r="AD14" s="90" t="s">
        <v>75</v>
      </c>
      <c r="AE14" s="90" t="s">
        <v>75</v>
      </c>
    </row>
    <row r="15" spans="1:30" ht="16.5" customHeight="1">
      <c r="A15" s="108">
        <v>2</v>
      </c>
      <c r="B15" s="109"/>
      <c r="C15" s="110"/>
      <c r="D15" s="111"/>
      <c r="E15" s="110"/>
      <c r="F15" s="110"/>
      <c r="G15" s="111"/>
      <c r="H15" s="112"/>
      <c r="I15" s="142"/>
      <c r="J15" s="142"/>
      <c r="K15" s="90">
        <f>IF(J15="","",$D$4&amp;#REF!&amp;J15)</f>
      </c>
      <c r="L15" s="90">
        <f aca="true" t="shared" si="0" ref="L15:L38">$G$2&amp;E15&amp;G15</f>
      </c>
      <c r="M15" s="90">
        <f aca="true" t="shared" si="1" ref="M15:M38">RIGHT(L15,7)</f>
      </c>
      <c r="N15" s="90" t="s">
        <v>76</v>
      </c>
      <c r="O15" s="90">
        <v>10</v>
      </c>
      <c r="T15" s="90">
        <v>12</v>
      </c>
      <c r="U15" s="141" t="s">
        <v>77</v>
      </c>
      <c r="V15" s="90" t="s">
        <v>78</v>
      </c>
      <c r="W15" s="90" t="s">
        <v>78</v>
      </c>
      <c r="X15" s="90" t="s">
        <v>78</v>
      </c>
      <c r="Y15" s="90" t="s">
        <v>78</v>
      </c>
      <c r="AA15" s="90" t="s">
        <v>78</v>
      </c>
      <c r="AB15" s="90" t="s">
        <v>78</v>
      </c>
      <c r="AC15" s="90" t="s">
        <v>78</v>
      </c>
      <c r="AD15" s="90" t="s">
        <v>78</v>
      </c>
    </row>
    <row r="16" spans="1:25" ht="16.5" customHeight="1">
      <c r="A16" s="108">
        <v>3</v>
      </c>
      <c r="B16" s="109"/>
      <c r="C16" s="110"/>
      <c r="D16" s="111"/>
      <c r="E16" s="110"/>
      <c r="F16" s="110"/>
      <c r="G16" s="111"/>
      <c r="H16" s="112"/>
      <c r="I16" s="142"/>
      <c r="J16" s="142"/>
      <c r="K16" s="90">
        <f>IF(J16="","",$D$4&amp;#REF!&amp;J16)</f>
      </c>
      <c r="L16" s="90">
        <f t="shared" si="0"/>
      </c>
      <c r="M16" s="90">
        <f t="shared" si="1"/>
      </c>
      <c r="N16" s="90" t="s">
        <v>79</v>
      </c>
      <c r="O16" s="90">
        <v>11</v>
      </c>
      <c r="T16" s="90">
        <v>13</v>
      </c>
      <c r="U16" s="141" t="s">
        <v>80</v>
      </c>
      <c r="V16" s="90" t="s">
        <v>81</v>
      </c>
      <c r="W16" s="90" t="s">
        <v>81</v>
      </c>
      <c r="X16" s="90" t="s">
        <v>81</v>
      </c>
      <c r="Y16" s="90" t="s">
        <v>81</v>
      </c>
    </row>
    <row r="17" spans="1:21" ht="16.5" customHeight="1">
      <c r="A17" s="108">
        <v>4</v>
      </c>
      <c r="B17" s="109"/>
      <c r="C17" s="110"/>
      <c r="D17" s="111"/>
      <c r="E17" s="110"/>
      <c r="F17" s="110"/>
      <c r="G17" s="111"/>
      <c r="H17" s="112"/>
      <c r="I17" s="142"/>
      <c r="J17" s="142"/>
      <c r="K17" s="90">
        <f>IF(J17="","",$D$4&amp;#REF!&amp;J17)</f>
      </c>
      <c r="L17" s="90">
        <f t="shared" si="0"/>
      </c>
      <c r="M17" s="90">
        <f t="shared" si="1"/>
      </c>
      <c r="N17" s="90" t="s">
        <v>82</v>
      </c>
      <c r="O17" s="90">
        <v>12</v>
      </c>
      <c r="T17" s="90">
        <v>14</v>
      </c>
      <c r="U17" s="141" t="s">
        <v>83</v>
      </c>
    </row>
    <row r="18" spans="1:21" ht="16.5" customHeight="1">
      <c r="A18" s="113">
        <v>5</v>
      </c>
      <c r="B18" s="114"/>
      <c r="C18" s="115"/>
      <c r="D18" s="116"/>
      <c r="E18" s="115"/>
      <c r="F18" s="115"/>
      <c r="G18" s="116"/>
      <c r="H18" s="117"/>
      <c r="I18" s="143"/>
      <c r="J18" s="143"/>
      <c r="K18" s="90">
        <f>IF(J18="","",$D$4&amp;#REF!&amp;J18)</f>
      </c>
      <c r="L18" s="90">
        <f t="shared" si="0"/>
      </c>
      <c r="M18" s="90">
        <f t="shared" si="1"/>
      </c>
      <c r="N18" s="90" t="s">
        <v>84</v>
      </c>
      <c r="O18" s="90">
        <v>13</v>
      </c>
      <c r="T18" s="90">
        <v>15</v>
      </c>
      <c r="U18" s="141" t="s">
        <v>85</v>
      </c>
    </row>
    <row r="19" spans="1:21" ht="16.5" customHeight="1">
      <c r="A19" s="102">
        <v>6</v>
      </c>
      <c r="B19" s="103"/>
      <c r="C19" s="104"/>
      <c r="D19" s="105"/>
      <c r="E19" s="104"/>
      <c r="F19" s="104"/>
      <c r="G19" s="118"/>
      <c r="H19" s="119"/>
      <c r="I19" s="140"/>
      <c r="J19" s="140"/>
      <c r="K19" s="90">
        <f>IF(J19="","",$D$4&amp;#REF!&amp;J19)</f>
      </c>
      <c r="L19" s="90">
        <f t="shared" si="0"/>
      </c>
      <c r="M19" s="90">
        <f t="shared" si="1"/>
      </c>
      <c r="N19" s="90" t="s">
        <v>86</v>
      </c>
      <c r="O19" s="90">
        <v>14</v>
      </c>
      <c r="T19" s="90">
        <v>16</v>
      </c>
      <c r="U19" s="141" t="s">
        <v>87</v>
      </c>
    </row>
    <row r="20" spans="1:31" ht="16.5" customHeight="1">
      <c r="A20" s="108">
        <v>7</v>
      </c>
      <c r="B20" s="109"/>
      <c r="C20" s="110"/>
      <c r="D20" s="111"/>
      <c r="E20" s="110"/>
      <c r="F20" s="110"/>
      <c r="G20" s="111"/>
      <c r="H20" s="112"/>
      <c r="I20" s="142"/>
      <c r="J20" s="142"/>
      <c r="K20" s="90">
        <f>IF(J20="","",$D$4&amp;#REF!&amp;J20)</f>
      </c>
      <c r="L20" s="90">
        <f t="shared" si="0"/>
      </c>
      <c r="M20" s="90">
        <f t="shared" si="1"/>
      </c>
      <c r="N20" s="90" t="s">
        <v>88</v>
      </c>
      <c r="O20" s="90">
        <v>15</v>
      </c>
      <c r="T20" s="90">
        <v>17</v>
      </c>
      <c r="U20" s="141" t="s">
        <v>89</v>
      </c>
      <c r="V20" s="90" t="s">
        <v>8</v>
      </c>
      <c r="W20" s="90" t="s">
        <v>8</v>
      </c>
      <c r="X20" s="90" t="s">
        <v>8</v>
      </c>
      <c r="Y20" s="90" t="s">
        <v>8</v>
      </c>
      <c r="Z20" s="90" t="s">
        <v>8</v>
      </c>
      <c r="AA20" s="90" t="s">
        <v>8</v>
      </c>
      <c r="AB20" s="90" t="s">
        <v>8</v>
      </c>
      <c r="AC20" s="90" t="s">
        <v>8</v>
      </c>
      <c r="AD20" s="90" t="s">
        <v>8</v>
      </c>
      <c r="AE20" s="90" t="s">
        <v>8</v>
      </c>
    </row>
    <row r="21" spans="1:31" ht="16.5" customHeight="1">
      <c r="A21" s="108">
        <v>8</v>
      </c>
      <c r="B21" s="109"/>
      <c r="C21" s="110"/>
      <c r="D21" s="111"/>
      <c r="E21" s="110"/>
      <c r="F21" s="110"/>
      <c r="G21" s="111"/>
      <c r="H21" s="112"/>
      <c r="I21" s="142"/>
      <c r="J21" s="142"/>
      <c r="K21" s="90">
        <f>IF(J21="","",$D$4&amp;#REF!&amp;J21)</f>
      </c>
      <c r="L21" s="90">
        <f t="shared" si="0"/>
      </c>
      <c r="M21" s="90">
        <f t="shared" si="1"/>
      </c>
      <c r="N21" s="90" t="s">
        <v>90</v>
      </c>
      <c r="O21" s="90">
        <v>16</v>
      </c>
      <c r="T21" s="90">
        <v>18</v>
      </c>
      <c r="U21" s="141" t="s">
        <v>91</v>
      </c>
      <c r="V21" s="88" t="s">
        <v>52</v>
      </c>
      <c r="W21" s="88" t="s">
        <v>53</v>
      </c>
      <c r="X21" s="88" t="s">
        <v>54</v>
      </c>
      <c r="Y21" s="88" t="s">
        <v>55</v>
      </c>
      <c r="Z21" s="88" t="s">
        <v>56</v>
      </c>
      <c r="AA21" s="88" t="s">
        <v>57</v>
      </c>
      <c r="AB21" s="88" t="s">
        <v>58</v>
      </c>
      <c r="AC21" s="88" t="s">
        <v>59</v>
      </c>
      <c r="AD21" s="88" t="s">
        <v>60</v>
      </c>
      <c r="AE21" s="88" t="s">
        <v>61</v>
      </c>
    </row>
    <row r="22" spans="1:31" ht="16.5" customHeight="1">
      <c r="A22" s="108">
        <v>9</v>
      </c>
      <c r="B22" s="109"/>
      <c r="C22" s="110"/>
      <c r="D22" s="111"/>
      <c r="E22" s="110"/>
      <c r="F22" s="110"/>
      <c r="G22" s="111"/>
      <c r="H22" s="112"/>
      <c r="I22" s="142"/>
      <c r="J22" s="142"/>
      <c r="K22" s="90">
        <f>IF(J22="","",$D$4&amp;#REF!&amp;J22)</f>
      </c>
      <c r="L22" s="90">
        <f t="shared" si="0"/>
      </c>
      <c r="M22" s="90">
        <f t="shared" si="1"/>
      </c>
      <c r="N22" s="90" t="s">
        <v>92</v>
      </c>
      <c r="O22" s="90">
        <v>17</v>
      </c>
      <c r="T22" s="90">
        <v>19</v>
      </c>
      <c r="U22" s="141" t="s">
        <v>93</v>
      </c>
      <c r="V22" s="90" t="s">
        <v>75</v>
      </c>
      <c r="W22" s="90" t="s">
        <v>75</v>
      </c>
      <c r="X22" s="90" t="s">
        <v>75</v>
      </c>
      <c r="Y22" s="90" t="s">
        <v>75</v>
      </c>
      <c r="Z22" s="90" t="s">
        <v>75</v>
      </c>
      <c r="AA22" s="90" t="s">
        <v>75</v>
      </c>
      <c r="AB22" s="90" t="s">
        <v>75</v>
      </c>
      <c r="AC22" s="90" t="s">
        <v>75</v>
      </c>
      <c r="AD22" s="90" t="s">
        <v>75</v>
      </c>
      <c r="AE22" s="90" t="s">
        <v>75</v>
      </c>
    </row>
    <row r="23" spans="1:25" ht="16.5" customHeight="1">
      <c r="A23" s="113">
        <v>10</v>
      </c>
      <c r="B23" s="114"/>
      <c r="C23" s="115"/>
      <c r="D23" s="116"/>
      <c r="E23" s="115"/>
      <c r="F23" s="115"/>
      <c r="G23" s="116"/>
      <c r="H23" s="117"/>
      <c r="I23" s="143"/>
      <c r="J23" s="143"/>
      <c r="K23" s="90">
        <f>IF(J23="","",$D$4&amp;#REF!&amp;J23)</f>
      </c>
      <c r="L23" s="90">
        <f t="shared" si="0"/>
      </c>
      <c r="M23" s="90">
        <f t="shared" si="1"/>
      </c>
      <c r="N23" s="90" t="s">
        <v>94</v>
      </c>
      <c r="O23" s="90">
        <v>18</v>
      </c>
      <c r="T23" s="90">
        <v>20</v>
      </c>
      <c r="U23" s="141" t="s">
        <v>95</v>
      </c>
      <c r="V23" s="90" t="s">
        <v>78</v>
      </c>
      <c r="W23" s="90" t="s">
        <v>78</v>
      </c>
      <c r="X23" s="90" t="s">
        <v>78</v>
      </c>
      <c r="Y23" s="90" t="s">
        <v>78</v>
      </c>
    </row>
    <row r="24" spans="1:30" ht="16.5" customHeight="1">
      <c r="A24" s="102">
        <v>11</v>
      </c>
      <c r="B24" s="103"/>
      <c r="C24" s="104"/>
      <c r="D24" s="105"/>
      <c r="E24" s="104"/>
      <c r="F24" s="104"/>
      <c r="G24" s="118"/>
      <c r="H24" s="119"/>
      <c r="I24" s="140"/>
      <c r="J24" s="140"/>
      <c r="K24" s="90">
        <f>IF(J24="","",$D$4&amp;#REF!&amp;J24)</f>
      </c>
      <c r="L24" s="90">
        <f t="shared" si="0"/>
      </c>
      <c r="M24" s="90">
        <f t="shared" si="1"/>
      </c>
      <c r="N24" s="90" t="s">
        <v>96</v>
      </c>
      <c r="O24" s="90">
        <v>19</v>
      </c>
      <c r="T24" s="90">
        <v>21</v>
      </c>
      <c r="U24" s="141" t="s">
        <v>97</v>
      </c>
      <c r="AA24" s="90" t="s">
        <v>98</v>
      </c>
      <c r="AB24" s="90" t="s">
        <v>98</v>
      </c>
      <c r="AC24" s="90" t="s">
        <v>98</v>
      </c>
      <c r="AD24" s="90" t="s">
        <v>98</v>
      </c>
    </row>
    <row r="25" spans="1:25" ht="16.5" customHeight="1">
      <c r="A25" s="108">
        <v>12</v>
      </c>
      <c r="B25" s="109"/>
      <c r="C25" s="110"/>
      <c r="D25" s="111"/>
      <c r="E25" s="110"/>
      <c r="F25" s="110"/>
      <c r="G25" s="111"/>
      <c r="H25" s="112"/>
      <c r="I25" s="142"/>
      <c r="J25" s="142"/>
      <c r="K25" s="90">
        <f>IF(J25="","",$D$4&amp;#REF!&amp;J25)</f>
      </c>
      <c r="L25" s="90">
        <f t="shared" si="0"/>
      </c>
      <c r="M25" s="90">
        <f t="shared" si="1"/>
      </c>
      <c r="N25" s="90" t="s">
        <v>99</v>
      </c>
      <c r="O25" s="90">
        <v>20</v>
      </c>
      <c r="T25" s="90">
        <v>22</v>
      </c>
      <c r="U25" s="141" t="s">
        <v>100</v>
      </c>
      <c r="V25" s="90" t="s">
        <v>98</v>
      </c>
      <c r="W25" s="90" t="s">
        <v>98</v>
      </c>
      <c r="X25" s="90" t="s">
        <v>98</v>
      </c>
      <c r="Y25" s="90" t="s">
        <v>98</v>
      </c>
    </row>
    <row r="26" spans="1:21" ht="16.5" customHeight="1">
      <c r="A26" s="108">
        <v>13</v>
      </c>
      <c r="B26" s="109"/>
      <c r="C26" s="110"/>
      <c r="D26" s="111"/>
      <c r="E26" s="110"/>
      <c r="F26" s="110"/>
      <c r="G26" s="111"/>
      <c r="H26" s="112"/>
      <c r="I26" s="142"/>
      <c r="J26" s="142"/>
      <c r="K26" s="90">
        <f>IF(J26="","",$D$4&amp;#REF!&amp;J26)</f>
      </c>
      <c r="L26" s="90">
        <f t="shared" si="0"/>
      </c>
      <c r="M26" s="90">
        <f t="shared" si="1"/>
      </c>
      <c r="N26" s="90" t="s">
        <v>101</v>
      </c>
      <c r="O26" s="90">
        <v>21</v>
      </c>
      <c r="T26" s="90">
        <v>23</v>
      </c>
      <c r="U26" s="141" t="s">
        <v>102</v>
      </c>
    </row>
    <row r="27" spans="1:21" ht="16.5" customHeight="1">
      <c r="A27" s="108">
        <v>14</v>
      </c>
      <c r="B27" s="109"/>
      <c r="C27" s="110"/>
      <c r="D27" s="111"/>
      <c r="E27" s="110"/>
      <c r="F27" s="110"/>
      <c r="G27" s="111"/>
      <c r="H27" s="112"/>
      <c r="I27" s="142"/>
      <c r="J27" s="142"/>
      <c r="K27" s="90">
        <f>IF(J27="","",$D$4&amp;#REF!&amp;J27)</f>
      </c>
      <c r="L27" s="90">
        <f t="shared" si="0"/>
      </c>
      <c r="M27" s="90">
        <f t="shared" si="1"/>
      </c>
      <c r="N27" s="90" t="s">
        <v>103</v>
      </c>
      <c r="O27" s="90">
        <v>22</v>
      </c>
      <c r="T27" s="90">
        <v>24</v>
      </c>
      <c r="U27" s="141" t="s">
        <v>104</v>
      </c>
    </row>
    <row r="28" spans="1:21" ht="16.5" customHeight="1">
      <c r="A28" s="113">
        <v>15</v>
      </c>
      <c r="B28" s="114"/>
      <c r="C28" s="115"/>
      <c r="D28" s="116"/>
      <c r="E28" s="115"/>
      <c r="F28" s="115"/>
      <c r="G28" s="116"/>
      <c r="H28" s="117"/>
      <c r="I28" s="143"/>
      <c r="J28" s="143"/>
      <c r="K28" s="90">
        <f>IF(J28="","",$D$4&amp;#REF!&amp;J28)</f>
      </c>
      <c r="L28" s="90">
        <f t="shared" si="0"/>
      </c>
      <c r="M28" s="90">
        <f t="shared" si="1"/>
      </c>
      <c r="N28" s="90" t="s">
        <v>105</v>
      </c>
      <c r="O28" s="90">
        <v>23</v>
      </c>
      <c r="T28" s="90">
        <v>25</v>
      </c>
      <c r="U28" s="141" t="s">
        <v>106</v>
      </c>
    </row>
    <row r="29" spans="1:21" ht="16.5" customHeight="1">
      <c r="A29" s="102">
        <v>16</v>
      </c>
      <c r="B29" s="103"/>
      <c r="C29" s="104"/>
      <c r="D29" s="105"/>
      <c r="E29" s="104"/>
      <c r="F29" s="104"/>
      <c r="G29" s="118"/>
      <c r="H29" s="119"/>
      <c r="I29" s="140"/>
      <c r="J29" s="140"/>
      <c r="K29" s="90">
        <f>IF(J29="","",$D$4&amp;#REF!&amp;J29)</f>
      </c>
      <c r="L29" s="90">
        <f t="shared" si="0"/>
      </c>
      <c r="M29" s="90">
        <f t="shared" si="1"/>
      </c>
      <c r="N29" s="90" t="s">
        <v>107</v>
      </c>
      <c r="O29" s="90">
        <v>24</v>
      </c>
      <c r="T29" s="90">
        <v>26</v>
      </c>
      <c r="U29" s="141" t="s">
        <v>108</v>
      </c>
    </row>
    <row r="30" spans="1:31" ht="16.5" customHeight="1">
      <c r="A30" s="108">
        <v>17</v>
      </c>
      <c r="B30" s="109"/>
      <c r="C30" s="110"/>
      <c r="D30" s="111"/>
      <c r="E30" s="110"/>
      <c r="F30" s="110"/>
      <c r="G30" s="111"/>
      <c r="H30" s="112"/>
      <c r="I30" s="142"/>
      <c r="J30" s="142"/>
      <c r="K30" s="90">
        <f>IF(J30="","",$D$4&amp;#REF!&amp;J30)</f>
      </c>
      <c r="L30" s="90">
        <f t="shared" si="0"/>
      </c>
      <c r="M30" s="90">
        <f t="shared" si="1"/>
      </c>
      <c r="N30" s="90" t="s">
        <v>109</v>
      </c>
      <c r="O30" s="90">
        <v>25</v>
      </c>
      <c r="T30" s="90">
        <v>27</v>
      </c>
      <c r="U30" s="141" t="s">
        <v>110</v>
      </c>
      <c r="V30" s="90" t="s">
        <v>8</v>
      </c>
      <c r="W30" s="90" t="s">
        <v>8</v>
      </c>
      <c r="X30" s="90" t="s">
        <v>8</v>
      </c>
      <c r="Y30" s="90" t="s">
        <v>8</v>
      </c>
      <c r="Z30" s="90" t="s">
        <v>8</v>
      </c>
      <c r="AA30" s="90" t="s">
        <v>8</v>
      </c>
      <c r="AB30" s="90" t="s">
        <v>8</v>
      </c>
      <c r="AC30" s="90" t="s">
        <v>8</v>
      </c>
      <c r="AD30" s="90" t="s">
        <v>8</v>
      </c>
      <c r="AE30" s="90" t="s">
        <v>8</v>
      </c>
    </row>
    <row r="31" spans="1:31" ht="16.5" customHeight="1">
      <c r="A31" s="108">
        <v>18</v>
      </c>
      <c r="B31" s="109"/>
      <c r="C31" s="110"/>
      <c r="D31" s="111"/>
      <c r="E31" s="110"/>
      <c r="F31" s="110"/>
      <c r="G31" s="111"/>
      <c r="H31" s="112"/>
      <c r="I31" s="142"/>
      <c r="J31" s="142"/>
      <c r="K31" s="90">
        <f>IF(J31="","",$D$4&amp;#REF!&amp;J31)</f>
      </c>
      <c r="L31" s="90">
        <f t="shared" si="0"/>
      </c>
      <c r="M31" s="90">
        <f t="shared" si="1"/>
      </c>
      <c r="N31" s="90" t="s">
        <v>111</v>
      </c>
      <c r="O31" s="90">
        <v>26</v>
      </c>
      <c r="T31" s="90">
        <v>28</v>
      </c>
      <c r="U31" s="141" t="s">
        <v>112</v>
      </c>
      <c r="V31" s="88" t="s">
        <v>52</v>
      </c>
      <c r="W31" s="88" t="s">
        <v>53</v>
      </c>
      <c r="X31" s="88" t="s">
        <v>54</v>
      </c>
      <c r="Y31" s="88" t="s">
        <v>55</v>
      </c>
      <c r="Z31" s="88" t="s">
        <v>56</v>
      </c>
      <c r="AA31" s="88" t="s">
        <v>57</v>
      </c>
      <c r="AB31" s="88" t="s">
        <v>58</v>
      </c>
      <c r="AC31" s="88" t="s">
        <v>59</v>
      </c>
      <c r="AD31" s="88" t="s">
        <v>60</v>
      </c>
      <c r="AE31" s="88" t="s">
        <v>61</v>
      </c>
    </row>
    <row r="32" spans="1:31" ht="16.5" customHeight="1">
      <c r="A32" s="108">
        <v>19</v>
      </c>
      <c r="B32" s="109"/>
      <c r="C32" s="110"/>
      <c r="D32" s="111"/>
      <c r="E32" s="110"/>
      <c r="F32" s="110"/>
      <c r="G32" s="111"/>
      <c r="H32" s="112"/>
      <c r="I32" s="142"/>
      <c r="J32" s="142"/>
      <c r="K32" s="90">
        <f>IF(J32="","",$D$4&amp;#REF!&amp;J32)</f>
      </c>
      <c r="L32" s="90">
        <f t="shared" si="0"/>
      </c>
      <c r="M32" s="90">
        <f t="shared" si="1"/>
      </c>
      <c r="N32" s="90" t="s">
        <v>113</v>
      </c>
      <c r="O32" s="90">
        <v>27</v>
      </c>
      <c r="T32" s="90">
        <v>29</v>
      </c>
      <c r="U32" s="141" t="s">
        <v>114</v>
      </c>
      <c r="V32" s="90" t="s">
        <v>75</v>
      </c>
      <c r="W32" s="90" t="s">
        <v>75</v>
      </c>
      <c r="X32" s="90" t="s">
        <v>75</v>
      </c>
      <c r="Y32" s="90" t="s">
        <v>75</v>
      </c>
      <c r="Z32" s="90" t="s">
        <v>75</v>
      </c>
      <c r="AA32" s="90" t="s">
        <v>75</v>
      </c>
      <c r="AB32" s="90" t="s">
        <v>75</v>
      </c>
      <c r="AC32" s="90" t="s">
        <v>75</v>
      </c>
      <c r="AD32" s="90" t="s">
        <v>75</v>
      </c>
      <c r="AE32" s="90" t="s">
        <v>75</v>
      </c>
    </row>
    <row r="33" spans="1:25" ht="16.5" customHeight="1">
      <c r="A33" s="113">
        <v>20</v>
      </c>
      <c r="B33" s="114"/>
      <c r="C33" s="115"/>
      <c r="D33" s="116"/>
      <c r="E33" s="115"/>
      <c r="F33" s="115"/>
      <c r="G33" s="116"/>
      <c r="H33" s="117"/>
      <c r="I33" s="143"/>
      <c r="J33" s="143"/>
      <c r="K33" s="90">
        <f>IF(J33="","",$D$4&amp;#REF!&amp;J33)</f>
      </c>
      <c r="L33" s="90">
        <f t="shared" si="0"/>
      </c>
      <c r="M33" s="90">
        <f t="shared" si="1"/>
      </c>
      <c r="N33" s="90" t="s">
        <v>115</v>
      </c>
      <c r="O33" s="90">
        <v>28</v>
      </c>
      <c r="T33" s="90">
        <v>30</v>
      </c>
      <c r="U33" s="141" t="s">
        <v>116</v>
      </c>
      <c r="V33" s="90" t="s">
        <v>78</v>
      </c>
      <c r="W33" s="90" t="s">
        <v>78</v>
      </c>
      <c r="X33" s="90" t="s">
        <v>78</v>
      </c>
      <c r="Y33" s="90" t="s">
        <v>78</v>
      </c>
    </row>
    <row r="34" spans="1:21" ht="16.5" customHeight="1">
      <c r="A34" s="102">
        <v>21</v>
      </c>
      <c r="B34" s="103"/>
      <c r="C34" s="104"/>
      <c r="D34" s="105"/>
      <c r="E34" s="104"/>
      <c r="F34" s="104"/>
      <c r="G34" s="118"/>
      <c r="H34" s="119"/>
      <c r="I34" s="140"/>
      <c r="J34" s="140"/>
      <c r="K34" s="90">
        <f>IF(J34="","",$D$4&amp;#REF!&amp;J34)</f>
      </c>
      <c r="L34" s="90">
        <f t="shared" si="0"/>
      </c>
      <c r="M34" s="90">
        <f t="shared" si="1"/>
      </c>
      <c r="N34" s="90" t="s">
        <v>117</v>
      </c>
      <c r="O34" s="90">
        <v>29</v>
      </c>
      <c r="T34" s="90">
        <v>31</v>
      </c>
      <c r="U34" s="141" t="s">
        <v>118</v>
      </c>
    </row>
    <row r="35" spans="1:21" ht="16.5" customHeight="1">
      <c r="A35" s="108">
        <v>22</v>
      </c>
      <c r="B35" s="109"/>
      <c r="C35" s="110"/>
      <c r="D35" s="111"/>
      <c r="E35" s="110"/>
      <c r="F35" s="110"/>
      <c r="G35" s="111"/>
      <c r="H35" s="112"/>
      <c r="I35" s="142"/>
      <c r="J35" s="142"/>
      <c r="K35" s="90">
        <f>IF(J35="","",$D$4&amp;#REF!&amp;J35)</f>
      </c>
      <c r="L35" s="90">
        <f t="shared" si="0"/>
      </c>
      <c r="M35" s="90">
        <f t="shared" si="1"/>
      </c>
      <c r="N35" s="90" t="s">
        <v>119</v>
      </c>
      <c r="O35" s="90">
        <v>30</v>
      </c>
      <c r="T35" s="90">
        <v>32</v>
      </c>
      <c r="U35" s="141" t="s">
        <v>120</v>
      </c>
    </row>
    <row r="36" spans="1:21" ht="16.5" customHeight="1">
      <c r="A36" s="108">
        <v>23</v>
      </c>
      <c r="B36" s="109"/>
      <c r="C36" s="110"/>
      <c r="D36" s="111"/>
      <c r="E36" s="110"/>
      <c r="F36" s="110"/>
      <c r="G36" s="111"/>
      <c r="H36" s="112"/>
      <c r="I36" s="142"/>
      <c r="J36" s="142"/>
      <c r="K36" s="90">
        <f>IF(J36="","",$D$4&amp;#REF!&amp;J36)</f>
      </c>
      <c r="L36" s="90">
        <f t="shared" si="0"/>
      </c>
      <c r="M36" s="90">
        <f t="shared" si="1"/>
      </c>
      <c r="N36" s="90" t="s">
        <v>121</v>
      </c>
      <c r="O36" s="90">
        <v>31</v>
      </c>
      <c r="T36" s="90">
        <v>33</v>
      </c>
      <c r="U36" s="141" t="s">
        <v>122</v>
      </c>
    </row>
    <row r="37" spans="1:21" ht="16.5" customHeight="1">
      <c r="A37" s="108">
        <v>24</v>
      </c>
      <c r="B37" s="109"/>
      <c r="C37" s="110"/>
      <c r="D37" s="111"/>
      <c r="E37" s="110"/>
      <c r="F37" s="110"/>
      <c r="G37" s="111"/>
      <c r="H37" s="112"/>
      <c r="I37" s="142"/>
      <c r="J37" s="142"/>
      <c r="K37" s="90">
        <f>IF(J37="","",$D$4&amp;#REF!&amp;J37)</f>
      </c>
      <c r="L37" s="90">
        <f t="shared" si="0"/>
      </c>
      <c r="M37" s="90">
        <f t="shared" si="1"/>
      </c>
      <c r="N37" s="90" t="s">
        <v>123</v>
      </c>
      <c r="O37" s="90">
        <v>32</v>
      </c>
      <c r="T37" s="90">
        <v>34</v>
      </c>
      <c r="U37" s="141" t="s">
        <v>124</v>
      </c>
    </row>
    <row r="38" spans="1:21" ht="16.5" customHeight="1">
      <c r="A38" s="113">
        <v>25</v>
      </c>
      <c r="B38" s="114"/>
      <c r="C38" s="115"/>
      <c r="D38" s="120"/>
      <c r="E38" s="121"/>
      <c r="F38" s="121"/>
      <c r="G38" s="122"/>
      <c r="H38" s="123"/>
      <c r="I38" s="144"/>
      <c r="J38" s="144"/>
      <c r="K38" s="90">
        <f>IF(J38="","",$D$4&amp;#REF!&amp;J38)</f>
      </c>
      <c r="L38" s="90">
        <f t="shared" si="0"/>
      </c>
      <c r="M38" s="90">
        <f t="shared" si="1"/>
      </c>
      <c r="N38" s="90" t="s">
        <v>125</v>
      </c>
      <c r="O38" s="90">
        <v>33</v>
      </c>
      <c r="T38" s="90">
        <v>35</v>
      </c>
      <c r="U38" s="141" t="s">
        <v>126</v>
      </c>
    </row>
    <row r="39" spans="1:35" ht="16.5" customHeight="1">
      <c r="A39" s="270" t="s">
        <v>127</v>
      </c>
      <c r="B39" s="271"/>
      <c r="C39" s="225" t="s">
        <v>128</v>
      </c>
      <c r="D39" s="226"/>
      <c r="E39" s="227"/>
      <c r="F39" s="228"/>
      <c r="G39" s="124" t="s">
        <v>44</v>
      </c>
      <c r="H39" s="124" t="s">
        <v>129</v>
      </c>
      <c r="I39" s="145">
        <v>1000</v>
      </c>
      <c r="J39" s="146">
        <f>I39*E39</f>
        <v>0</v>
      </c>
      <c r="K39" s="229" t="s">
        <v>44</v>
      </c>
      <c r="L39" s="229"/>
      <c r="M39" s="229"/>
      <c r="N39" s="229" t="s">
        <v>129</v>
      </c>
      <c r="O39" s="229"/>
      <c r="P39" s="229"/>
      <c r="Q39" s="230">
        <v>1000</v>
      </c>
      <c r="R39" s="230"/>
      <c r="S39" s="230"/>
      <c r="T39" s="230"/>
      <c r="U39" s="229" t="s">
        <v>130</v>
      </c>
      <c r="V39" s="229"/>
      <c r="W39" s="161"/>
      <c r="X39" s="161"/>
      <c r="Y39" s="161"/>
      <c r="Z39" s="231">
        <f>IF(E39="",0,E39*Q39)</f>
        <v>0</v>
      </c>
      <c r="AA39" s="232"/>
      <c r="AB39" s="232"/>
      <c r="AC39" s="232"/>
      <c r="AD39" s="232"/>
      <c r="AE39" s="232"/>
      <c r="AF39" s="232"/>
      <c r="AG39" s="232"/>
      <c r="AH39" s="229" t="s">
        <v>130</v>
      </c>
      <c r="AI39" s="233"/>
    </row>
    <row r="40" spans="1:35" ht="16.5" customHeight="1">
      <c r="A40" s="272"/>
      <c r="B40" s="271"/>
      <c r="C40" s="234" t="s">
        <v>131</v>
      </c>
      <c r="D40" s="234"/>
      <c r="E40" s="235"/>
      <c r="F40" s="236"/>
      <c r="G40" s="125" t="s">
        <v>44</v>
      </c>
      <c r="H40" s="126" t="s">
        <v>129</v>
      </c>
      <c r="I40" s="147">
        <v>800</v>
      </c>
      <c r="J40" s="148">
        <f>I40*E40</f>
        <v>0</v>
      </c>
      <c r="K40" s="237" t="s">
        <v>44</v>
      </c>
      <c r="L40" s="237"/>
      <c r="M40" s="237"/>
      <c r="N40" s="237" t="s">
        <v>129</v>
      </c>
      <c r="O40" s="237"/>
      <c r="P40" s="237"/>
      <c r="Q40" s="238">
        <v>800</v>
      </c>
      <c r="R40" s="238"/>
      <c r="S40" s="238"/>
      <c r="T40" s="238"/>
      <c r="U40" s="237" t="s">
        <v>130</v>
      </c>
      <c r="V40" s="237"/>
      <c r="W40" s="162"/>
      <c r="X40" s="162"/>
      <c r="Y40" s="162"/>
      <c r="Z40" s="239">
        <f>IF(E40="",0,E40*Q40)</f>
        <v>0</v>
      </c>
      <c r="AA40" s="240"/>
      <c r="AB40" s="240"/>
      <c r="AC40" s="240"/>
      <c r="AD40" s="240"/>
      <c r="AE40" s="240"/>
      <c r="AF40" s="240"/>
      <c r="AG40" s="240"/>
      <c r="AH40" s="237" t="s">
        <v>130</v>
      </c>
      <c r="AI40" s="241"/>
    </row>
    <row r="41" spans="1:35" ht="16.5" customHeight="1">
      <c r="A41" s="272"/>
      <c r="B41" s="271"/>
      <c r="C41" s="234" t="s">
        <v>132</v>
      </c>
      <c r="D41" s="234"/>
      <c r="E41" s="235"/>
      <c r="F41" s="236"/>
      <c r="G41" s="125" t="s">
        <v>44</v>
      </c>
      <c r="H41" s="125" t="s">
        <v>129</v>
      </c>
      <c r="I41" s="149">
        <v>500</v>
      </c>
      <c r="J41" s="150">
        <f>I41*E41</f>
        <v>0</v>
      </c>
      <c r="K41" s="237" t="s">
        <v>44</v>
      </c>
      <c r="L41" s="237"/>
      <c r="M41" s="237"/>
      <c r="N41" s="237" t="s">
        <v>129</v>
      </c>
      <c r="O41" s="237"/>
      <c r="P41" s="237"/>
      <c r="Q41" s="238">
        <v>500</v>
      </c>
      <c r="R41" s="238"/>
      <c r="S41" s="238"/>
      <c r="T41" s="238"/>
      <c r="U41" s="237" t="s">
        <v>130</v>
      </c>
      <c r="V41" s="237"/>
      <c r="W41" s="162"/>
      <c r="X41" s="162"/>
      <c r="Y41" s="162"/>
      <c r="Z41" s="239">
        <f>IF(E41="",0,E41*Q41)</f>
        <v>0</v>
      </c>
      <c r="AA41" s="240"/>
      <c r="AB41" s="240"/>
      <c r="AC41" s="240"/>
      <c r="AD41" s="240"/>
      <c r="AE41" s="240"/>
      <c r="AF41" s="240"/>
      <c r="AG41" s="240"/>
      <c r="AH41" s="237" t="s">
        <v>130</v>
      </c>
      <c r="AI41" s="241"/>
    </row>
    <row r="42" spans="1:35" ht="16.5" customHeight="1">
      <c r="A42" s="272"/>
      <c r="B42" s="271"/>
      <c r="C42" s="234" t="s">
        <v>133</v>
      </c>
      <c r="D42" s="234"/>
      <c r="E42" s="235"/>
      <c r="F42" s="236"/>
      <c r="G42" s="125" t="s">
        <v>44</v>
      </c>
      <c r="H42" s="126" t="s">
        <v>129</v>
      </c>
      <c r="I42" s="151">
        <v>2000</v>
      </c>
      <c r="J42" s="148">
        <f>I42*E42</f>
        <v>0</v>
      </c>
      <c r="K42" s="237" t="s">
        <v>44</v>
      </c>
      <c r="L42" s="237"/>
      <c r="M42" s="237"/>
      <c r="N42" s="237" t="s">
        <v>129</v>
      </c>
      <c r="O42" s="237"/>
      <c r="P42" s="237"/>
      <c r="Q42" s="242">
        <v>2000</v>
      </c>
      <c r="R42" s="242"/>
      <c r="S42" s="242"/>
      <c r="T42" s="242"/>
      <c r="U42" s="237" t="s">
        <v>130</v>
      </c>
      <c r="V42" s="237"/>
      <c r="W42" s="162"/>
      <c r="X42" s="162"/>
      <c r="Y42" s="162"/>
      <c r="Z42" s="239">
        <f>IF(E42="",0,E42*Q42)</f>
        <v>0</v>
      </c>
      <c r="AA42" s="240"/>
      <c r="AB42" s="240"/>
      <c r="AC42" s="240"/>
      <c r="AD42" s="240"/>
      <c r="AE42" s="240"/>
      <c r="AF42" s="240"/>
      <c r="AG42" s="240"/>
      <c r="AH42" s="237" t="s">
        <v>130</v>
      </c>
      <c r="AI42" s="241"/>
    </row>
    <row r="43" spans="1:35" ht="16.5" customHeight="1">
      <c r="A43" s="272"/>
      <c r="B43" s="271"/>
      <c r="C43" s="243" t="s">
        <v>134</v>
      </c>
      <c r="D43" s="243"/>
      <c r="E43" s="244"/>
      <c r="F43" s="245"/>
      <c r="G43" s="128" t="s">
        <v>44</v>
      </c>
      <c r="H43" s="128" t="s">
        <v>129</v>
      </c>
      <c r="I43" s="152">
        <v>1500</v>
      </c>
      <c r="J43" s="153">
        <f>I43*E43</f>
        <v>0</v>
      </c>
      <c r="K43" s="246" t="s">
        <v>44</v>
      </c>
      <c r="L43" s="246"/>
      <c r="M43" s="246"/>
      <c r="N43" s="246" t="s">
        <v>129</v>
      </c>
      <c r="O43" s="246"/>
      <c r="P43" s="246"/>
      <c r="Q43" s="247">
        <v>1500</v>
      </c>
      <c r="R43" s="247"/>
      <c r="S43" s="247"/>
      <c r="T43" s="247"/>
      <c r="U43" s="246" t="s">
        <v>130</v>
      </c>
      <c r="V43" s="246"/>
      <c r="W43" s="163"/>
      <c r="X43" s="163"/>
      <c r="Y43" s="163"/>
      <c r="Z43" s="248">
        <f>IF(E43="",0,E43*Q43)</f>
        <v>0</v>
      </c>
      <c r="AA43" s="249"/>
      <c r="AB43" s="249"/>
      <c r="AC43" s="249"/>
      <c r="AD43" s="249"/>
      <c r="AE43" s="249"/>
      <c r="AF43" s="249"/>
      <c r="AG43" s="249"/>
      <c r="AH43" s="246" t="s">
        <v>130</v>
      </c>
      <c r="AI43" s="250"/>
    </row>
    <row r="44" spans="1:35" ht="16.5" customHeight="1">
      <c r="A44" s="272"/>
      <c r="B44" s="271"/>
      <c r="C44" s="127"/>
      <c r="D44" s="127"/>
      <c r="E44" s="129"/>
      <c r="F44" s="251" t="s">
        <v>135</v>
      </c>
      <c r="G44" s="251"/>
      <c r="H44" s="130"/>
      <c r="I44" s="154"/>
      <c r="J44" s="155">
        <f>SUM(J39:J43)</f>
        <v>0</v>
      </c>
      <c r="K44" s="128"/>
      <c r="L44" s="128"/>
      <c r="M44" s="128"/>
      <c r="N44" s="128"/>
      <c r="O44" s="128"/>
      <c r="P44" s="128"/>
      <c r="Q44" s="164"/>
      <c r="R44" s="164"/>
      <c r="S44" s="164"/>
      <c r="T44" s="164"/>
      <c r="U44" s="128"/>
      <c r="V44" s="128"/>
      <c r="W44" s="163"/>
      <c r="X44" s="163"/>
      <c r="Y44" s="163"/>
      <c r="Z44" s="165"/>
      <c r="AA44" s="166"/>
      <c r="AB44" s="166"/>
      <c r="AC44" s="166"/>
      <c r="AD44" s="166"/>
      <c r="AE44" s="166"/>
      <c r="AF44" s="166"/>
      <c r="AG44" s="166"/>
      <c r="AH44" s="128"/>
      <c r="AI44" s="168" t="s">
        <v>130</v>
      </c>
    </row>
    <row r="45" spans="1:35" ht="16.5" customHeight="1">
      <c r="A45" s="273"/>
      <c r="B45" s="274"/>
      <c r="C45" s="131" t="s">
        <v>136</v>
      </c>
      <c r="D45" s="132" t="s">
        <v>137</v>
      </c>
      <c r="E45" s="252"/>
      <c r="F45" s="253"/>
      <c r="G45" s="253"/>
      <c r="H45" s="126" t="s">
        <v>129</v>
      </c>
      <c r="I45" s="156">
        <v>700</v>
      </c>
      <c r="J45" s="157">
        <f>I45*E45</f>
        <v>0</v>
      </c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67"/>
      <c r="Z45" s="254">
        <f>SUM(Z39:AG43)</f>
        <v>0</v>
      </c>
      <c r="AA45" s="255"/>
      <c r="AB45" s="255"/>
      <c r="AC45" s="255"/>
      <c r="AD45" s="255"/>
      <c r="AE45" s="255"/>
      <c r="AF45" s="255"/>
      <c r="AG45" s="255"/>
      <c r="AH45" s="256" t="s">
        <v>130</v>
      </c>
      <c r="AI45" s="257"/>
    </row>
    <row r="46" spans="1:22" ht="21.75" customHeight="1">
      <c r="A46" s="258" t="s">
        <v>138</v>
      </c>
      <c r="B46" s="259"/>
      <c r="C46" s="259"/>
      <c r="D46" s="259"/>
      <c r="E46" s="259"/>
      <c r="F46" s="259"/>
      <c r="G46" s="259"/>
      <c r="H46" s="259"/>
      <c r="I46" s="159">
        <f>SUM(J44+J45)</f>
        <v>0</v>
      </c>
      <c r="J46" s="160" t="s">
        <v>130</v>
      </c>
      <c r="U46" s="90">
        <v>53</v>
      </c>
      <c r="V46" s="141" t="s">
        <v>139</v>
      </c>
    </row>
    <row r="47" spans="21:22" ht="13.5">
      <c r="U47" s="90">
        <v>54</v>
      </c>
      <c r="V47" s="141" t="s">
        <v>140</v>
      </c>
    </row>
    <row r="48" spans="3:22" ht="18.75">
      <c r="C48" s="133" t="s">
        <v>141</v>
      </c>
      <c r="D48" s="303" t="s">
        <v>165</v>
      </c>
      <c r="E48" s="303"/>
      <c r="F48" s="303"/>
      <c r="G48" s="303"/>
      <c r="U48" s="90">
        <v>55</v>
      </c>
      <c r="V48" s="141" t="s">
        <v>142</v>
      </c>
    </row>
    <row r="49" spans="21:22" ht="13.5">
      <c r="U49" s="90">
        <v>56</v>
      </c>
      <c r="V49" s="141" t="s">
        <v>143</v>
      </c>
    </row>
    <row r="50" spans="21:22" ht="13.5">
      <c r="U50" s="90">
        <v>57</v>
      </c>
      <c r="V50" s="141" t="s">
        <v>144</v>
      </c>
    </row>
    <row r="51" spans="21:22" ht="13.5">
      <c r="U51" s="90">
        <v>58</v>
      </c>
      <c r="V51" s="141" t="s">
        <v>145</v>
      </c>
    </row>
    <row r="52" spans="21:22" ht="13.5">
      <c r="U52" s="90">
        <v>59</v>
      </c>
      <c r="V52" s="141" t="s">
        <v>146</v>
      </c>
    </row>
    <row r="53" ht="13.5">
      <c r="V53" s="141" t="s">
        <v>147</v>
      </c>
    </row>
    <row r="54" ht="13.5">
      <c r="V54" s="141" t="s">
        <v>148</v>
      </c>
    </row>
    <row r="55" ht="13.5">
      <c r="V55" s="141" t="s">
        <v>149</v>
      </c>
    </row>
    <row r="56" ht="13.5">
      <c r="V56" s="141"/>
    </row>
  </sheetData>
  <sheetProtection selectLockedCells="1"/>
  <mergeCells count="76">
    <mergeCell ref="A46:H46"/>
    <mergeCell ref="D48:G48"/>
    <mergeCell ref="A11:A12"/>
    <mergeCell ref="B11:B12"/>
    <mergeCell ref="C11:C12"/>
    <mergeCell ref="D11:D12"/>
    <mergeCell ref="E11:E12"/>
    <mergeCell ref="F11:F12"/>
    <mergeCell ref="A39:B45"/>
    <mergeCell ref="Z43:AG43"/>
    <mergeCell ref="AH43:AI43"/>
    <mergeCell ref="F44:G44"/>
    <mergeCell ref="E45:G45"/>
    <mergeCell ref="Z45:AG45"/>
    <mergeCell ref="AH45:AI45"/>
    <mergeCell ref="C43:D43"/>
    <mergeCell ref="E43:F43"/>
    <mergeCell ref="K43:M43"/>
    <mergeCell ref="N43:P43"/>
    <mergeCell ref="Q43:T43"/>
    <mergeCell ref="U43:V43"/>
    <mergeCell ref="AH41:AI41"/>
    <mergeCell ref="C42:D42"/>
    <mergeCell ref="E42:F42"/>
    <mergeCell ref="K42:M42"/>
    <mergeCell ref="N42:P42"/>
    <mergeCell ref="Q42:T42"/>
    <mergeCell ref="U42:V42"/>
    <mergeCell ref="Z42:AG42"/>
    <mergeCell ref="AH42:AI42"/>
    <mergeCell ref="U40:V40"/>
    <mergeCell ref="Z40:AG40"/>
    <mergeCell ref="AH40:AI40"/>
    <mergeCell ref="C41:D41"/>
    <mergeCell ref="E41:F41"/>
    <mergeCell ref="K41:M41"/>
    <mergeCell ref="N41:P41"/>
    <mergeCell ref="Q41:T41"/>
    <mergeCell ref="U41:V41"/>
    <mergeCell ref="Z41:AG41"/>
    <mergeCell ref="N39:P39"/>
    <mergeCell ref="Q39:T39"/>
    <mergeCell ref="U39:V39"/>
    <mergeCell ref="Z39:AG39"/>
    <mergeCell ref="AH39:AI39"/>
    <mergeCell ref="C40:D40"/>
    <mergeCell ref="E40:F40"/>
    <mergeCell ref="K40:M40"/>
    <mergeCell ref="N40:P40"/>
    <mergeCell ref="Q40:T40"/>
    <mergeCell ref="A10:C10"/>
    <mergeCell ref="D10:J10"/>
    <mergeCell ref="G11:J11"/>
    <mergeCell ref="C39:D39"/>
    <mergeCell ref="E39:F39"/>
    <mergeCell ref="K39:M39"/>
    <mergeCell ref="A7:C7"/>
    <mergeCell ref="D7:I7"/>
    <mergeCell ref="A8:C8"/>
    <mergeCell ref="D8:J8"/>
    <mergeCell ref="A9:C9"/>
    <mergeCell ref="D9:J9"/>
    <mergeCell ref="B4:C4"/>
    <mergeCell ref="E4:H4"/>
    <mergeCell ref="I4:AM4"/>
    <mergeCell ref="A5:C5"/>
    <mergeCell ref="D5:J5"/>
    <mergeCell ref="A6:C6"/>
    <mergeCell ref="D6:J6"/>
    <mergeCell ref="A2:B2"/>
    <mergeCell ref="D2:F2"/>
    <mergeCell ref="G2:H2"/>
    <mergeCell ref="I2:J2"/>
    <mergeCell ref="A3:D3"/>
    <mergeCell ref="E3:F3"/>
    <mergeCell ref="H3:AM3"/>
  </mergeCells>
  <conditionalFormatting sqref="B15:F15">
    <cfRule type="expression" priority="42" dxfId="0" stopIfTrue="1">
      <formula>$E$15="女"</formula>
    </cfRule>
  </conditionalFormatting>
  <conditionalFormatting sqref="B16:F16">
    <cfRule type="expression" priority="40" dxfId="0" stopIfTrue="1">
      <formula>$E$16="女"</formula>
    </cfRule>
  </conditionalFormatting>
  <conditionalFormatting sqref="B17:F17">
    <cfRule type="expression" priority="39" dxfId="0" stopIfTrue="1">
      <formula>$E$17="女"</formula>
    </cfRule>
  </conditionalFormatting>
  <conditionalFormatting sqref="B18:F18">
    <cfRule type="expression" priority="38" dxfId="0" stopIfTrue="1">
      <formula>$E$18="女"</formula>
    </cfRule>
  </conditionalFormatting>
  <conditionalFormatting sqref="B19:F19">
    <cfRule type="expression" priority="37" dxfId="0" stopIfTrue="1">
      <formula>$E$19="女"</formula>
    </cfRule>
  </conditionalFormatting>
  <conditionalFormatting sqref="B20:F20">
    <cfRule type="expression" priority="36" dxfId="0" stopIfTrue="1">
      <formula>$E$20="女"</formula>
    </cfRule>
  </conditionalFormatting>
  <conditionalFormatting sqref="B21:F21">
    <cfRule type="expression" priority="35" dxfId="0" stopIfTrue="1">
      <formula>$E$21="女"</formula>
    </cfRule>
  </conditionalFormatting>
  <conditionalFormatting sqref="B22:F22">
    <cfRule type="expression" priority="34" dxfId="0" stopIfTrue="1">
      <formula>$E$22="女"</formula>
    </cfRule>
  </conditionalFormatting>
  <conditionalFormatting sqref="B23:F23">
    <cfRule type="expression" priority="33" dxfId="0" stopIfTrue="1">
      <formula>$E$23="女"</formula>
    </cfRule>
  </conditionalFormatting>
  <conditionalFormatting sqref="B24:F24">
    <cfRule type="expression" priority="32" dxfId="0" stopIfTrue="1">
      <formula>$E$24="女"</formula>
    </cfRule>
  </conditionalFormatting>
  <conditionalFormatting sqref="B25:F25">
    <cfRule type="expression" priority="31" dxfId="0" stopIfTrue="1">
      <formula>$E$25="女"</formula>
    </cfRule>
  </conditionalFormatting>
  <conditionalFormatting sqref="B26:F26">
    <cfRule type="expression" priority="30" dxfId="0" stopIfTrue="1">
      <formula>$E$26="女"</formula>
    </cfRule>
  </conditionalFormatting>
  <conditionalFormatting sqref="B27:F27">
    <cfRule type="expression" priority="29" dxfId="0" stopIfTrue="1">
      <formula>$E$27="女"</formula>
    </cfRule>
  </conditionalFormatting>
  <conditionalFormatting sqref="B28:F28">
    <cfRule type="expression" priority="28" dxfId="0" stopIfTrue="1">
      <formula>$E$28="女"</formula>
    </cfRule>
  </conditionalFormatting>
  <conditionalFormatting sqref="B29:F29">
    <cfRule type="expression" priority="27" dxfId="0" stopIfTrue="1">
      <formula>$E$29="女"</formula>
    </cfRule>
  </conditionalFormatting>
  <conditionalFormatting sqref="B30:F30">
    <cfRule type="expression" priority="26" dxfId="0" stopIfTrue="1">
      <formula>$E$30="女"</formula>
    </cfRule>
  </conditionalFormatting>
  <conditionalFormatting sqref="B31:F31">
    <cfRule type="expression" priority="25" dxfId="0" stopIfTrue="1">
      <formula>$E$31="女"</formula>
    </cfRule>
  </conditionalFormatting>
  <conditionalFormatting sqref="B32:F32">
    <cfRule type="expression" priority="24" dxfId="0" stopIfTrue="1">
      <formula>$E$32="女"</formula>
    </cfRule>
  </conditionalFormatting>
  <conditionalFormatting sqref="B33:F33">
    <cfRule type="expression" priority="23" dxfId="0" stopIfTrue="1">
      <formula>$E$33="女"</formula>
    </cfRule>
  </conditionalFormatting>
  <conditionalFormatting sqref="B34:F34">
    <cfRule type="expression" priority="22" dxfId="0" stopIfTrue="1">
      <formula>$E$34="女"</formula>
    </cfRule>
  </conditionalFormatting>
  <conditionalFormatting sqref="B35:F35">
    <cfRule type="expression" priority="21" dxfId="0" stopIfTrue="1">
      <formula>$E$35="女"</formula>
    </cfRule>
  </conditionalFormatting>
  <conditionalFormatting sqref="B36:F36">
    <cfRule type="expression" priority="20" dxfId="0" stopIfTrue="1">
      <formula>$E$36="女"</formula>
    </cfRule>
  </conditionalFormatting>
  <conditionalFormatting sqref="B37:F37">
    <cfRule type="expression" priority="18" dxfId="0" stopIfTrue="1">
      <formula>$E$37="女"</formula>
    </cfRule>
    <cfRule type="expression" priority="19" dxfId="0" stopIfTrue="1">
      <formula>$E$37="女"</formula>
    </cfRule>
  </conditionalFormatting>
  <conditionalFormatting sqref="B38:F38">
    <cfRule type="expression" priority="17" dxfId="0" stopIfTrue="1">
      <formula>$E$38="女"</formula>
    </cfRule>
  </conditionalFormatting>
  <conditionalFormatting sqref="B14:G14 G15:G38">
    <cfRule type="expression" priority="41" dxfId="0" stopIfTrue="1">
      <formula>$E$14="女"</formula>
    </cfRule>
    <cfRule type="expression" priority="43" dxfId="0" stopIfTrue="1">
      <formula>$E14="女"</formula>
    </cfRule>
  </conditionalFormatting>
  <dataValidations count="14">
    <dataValidation allowBlank="1" showErrorMessage="1" promptTitle="フリガナ" prompt="団体のフリガナを略称でご記入ください" imeMode="halfKatakana" sqref="D5"/>
    <dataValidation allowBlank="1" showInputMessage="1" showErrorMessage="1" imeMode="off" sqref="V1 T2 F14 B43 B44 B14:B38 B39:B42 U14:U38 V5:V13 V46:V65536"/>
    <dataValidation allowBlank="1" showErrorMessage="1" sqref="C14"/>
    <dataValidation type="list" allowBlank="1" showInputMessage="1" showErrorMessage="1" sqref="C2">
      <formula1>$O$6:$O$38</formula1>
    </dataValidation>
    <dataValidation type="list" allowBlank="1" showInputMessage="1" showErrorMessage="1" sqref="G2:H2">
      <formula1>$T$6:$T$8</formula1>
    </dataValidation>
    <dataValidation type="list" allowBlank="1" showInputMessage="1" showErrorMessage="1" sqref="E14">
      <formula1>$Q$6:$Q$7</formula1>
    </dataValidation>
    <dataValidation allowBlank="1" showInputMessage="1" showErrorMessage="1" imeMode="halfKatakana" sqref="D14"/>
    <dataValidation allowBlank="1" showErrorMessage="1" promptTitle="団体名" prompt="団体名をご記入ください。&#10;&#10;愛知県立等は省いてください。&#10;&#10;略称で構いませんが、中・高・大等を入れてください。" sqref="D6"/>
    <dataValidation type="list" allowBlank="1" showInputMessage="1" showErrorMessage="1" sqref="D4">
      <formula1>$S$6:$S$8</formula1>
    </dataValidation>
    <dataValidation allowBlank="1" showInputMessage="1" showErrorMessage="1" prompt="氏名をご記入ください" imeMode="hiragana" sqref="C15:C38"/>
    <dataValidation allowBlank="1" showInputMessage="1" showErrorMessage="1" prompt="フリガナをご記入ください" imeMode="halfKatakana" sqref="D15:D38"/>
    <dataValidation type="list" allowBlank="1" showInputMessage="1" showErrorMessage="1" prompt="最初に選択してください" sqref="E15:E38">
      <formula1>$Q$6:$Q$7</formula1>
    </dataValidation>
    <dataValidation allowBlank="1" showInputMessage="1" showErrorMessage="1" prompt="学生のみ、学年を入力してください。&#10;年齢は入力しないでください。" imeMode="off" sqref="F15:F38"/>
    <dataValidation type="list" allowBlank="1" showInputMessage="1" showErrorMessage="1" sqref="G14:G38">
      <formula1>IF($G$2="中学",$V$22,IF($E14="女",第３回県内女子一般,$V$22:$V$25))</formula1>
    </dataValidation>
  </dataValidations>
  <hyperlinks>
    <hyperlink ref="D48" r:id="rId1" display="arkoffice@aichi-rk.jp"/>
  </hyperlinks>
  <printOptions/>
  <pageMargins left="0.9" right="0.71" top="0.55" bottom="0.55" header="0.31" footer="0.31"/>
  <pageSetup horizontalDpi="300" verticalDpi="300" orientation="portrait" paperSize="9" scale="75" r:id="rId4"/>
  <colBreaks count="1" manualBreakCount="1">
    <brk id="35" max="48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5">
      <selection activeCell="O22" sqref="O22"/>
    </sheetView>
  </sheetViews>
  <sheetFormatPr defaultColWidth="8.59765625" defaultRowHeight="14.25"/>
  <cols>
    <col min="1" max="1" width="0.6953125" style="4" customWidth="1"/>
    <col min="2" max="2" width="4.09765625" style="5" hidden="1" customWidth="1"/>
    <col min="3" max="3" width="6.09765625" style="6" customWidth="1"/>
    <col min="4" max="4" width="3.3984375" style="5" hidden="1" customWidth="1"/>
    <col min="5" max="5" width="15.59765625" style="5" customWidth="1"/>
    <col min="6" max="6" width="5.59765625" style="5" customWidth="1"/>
    <col min="7" max="7" width="12.69921875" style="5" customWidth="1"/>
    <col min="8" max="8" width="7.19921875" style="5" customWidth="1"/>
    <col min="9" max="9" width="0.6953125" style="5" customWidth="1"/>
    <col min="10" max="10" width="3.8984375" style="5" hidden="1" customWidth="1"/>
    <col min="11" max="11" width="6.09765625" style="5" customWidth="1"/>
    <col min="12" max="12" width="3.8984375" style="5" hidden="1" customWidth="1"/>
    <col min="13" max="13" width="15.59765625" style="5" customWidth="1"/>
    <col min="14" max="14" width="4.19921875" style="5" customWidth="1"/>
    <col min="15" max="15" width="12.5" style="5" customWidth="1"/>
    <col min="16" max="16" width="3.59765625" style="5" customWidth="1"/>
    <col min="17" max="16384" width="8.59765625" style="5" customWidth="1"/>
  </cols>
  <sheetData>
    <row r="1" spans="1:15" ht="28.5">
      <c r="A1" s="7"/>
      <c r="B1" s="7"/>
      <c r="C1" s="7"/>
      <c r="D1" s="7"/>
      <c r="E1" s="8" t="str">
        <f>'申込一覧'!D4</f>
        <v>第２回</v>
      </c>
      <c r="F1" s="7"/>
      <c r="G1" s="275" t="s">
        <v>9</v>
      </c>
      <c r="H1" s="275"/>
      <c r="I1" s="275"/>
      <c r="J1" s="275"/>
      <c r="K1" s="275"/>
      <c r="L1" s="275"/>
      <c r="M1" s="275"/>
      <c r="N1" s="275"/>
      <c r="O1" s="7"/>
    </row>
    <row r="2" spans="1:15" ht="28.5">
      <c r="A2" s="276" t="s">
        <v>150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31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54" t="s">
        <v>151</v>
      </c>
    </row>
    <row r="4" spans="1:15" ht="31.5">
      <c r="A4" s="9"/>
      <c r="B4" s="9"/>
      <c r="C4" s="9"/>
      <c r="D4" s="9"/>
      <c r="E4" s="9"/>
      <c r="F4" s="9"/>
      <c r="G4" s="10" t="s">
        <v>152</v>
      </c>
      <c r="H4" s="277">
        <f>IF('申込一覧'!D6="","",'申込一覧'!D6)</f>
      </c>
      <c r="I4" s="278"/>
      <c r="J4" s="278"/>
      <c r="K4" s="278"/>
      <c r="L4" s="278"/>
      <c r="M4" s="278"/>
      <c r="N4" s="278"/>
      <c r="O4" s="279"/>
    </row>
    <row r="5" spans="8:15" ht="13.5">
      <c r="H5" s="280"/>
      <c r="I5" s="280"/>
      <c r="J5" s="280"/>
      <c r="K5" s="280"/>
      <c r="L5" s="280"/>
      <c r="M5" s="280"/>
      <c r="N5" s="280"/>
      <c r="O5" s="280"/>
    </row>
    <row r="6" spans="1:16" s="1" customFormat="1" ht="18.75">
      <c r="A6" s="11"/>
      <c r="B6" s="12"/>
      <c r="C6" s="281" t="s">
        <v>153</v>
      </c>
      <c r="D6" s="281"/>
      <c r="E6" s="281"/>
      <c r="F6" s="281"/>
      <c r="G6" s="282"/>
      <c r="H6" s="13"/>
      <c r="I6" s="55"/>
      <c r="J6" s="12"/>
      <c r="K6" s="281" t="s">
        <v>154</v>
      </c>
      <c r="L6" s="281"/>
      <c r="M6" s="281"/>
      <c r="N6" s="281"/>
      <c r="O6" s="281"/>
      <c r="P6" s="282"/>
    </row>
    <row r="7" spans="1:16" s="1" customFormat="1" ht="14.25">
      <c r="A7" s="14"/>
      <c r="B7" s="15"/>
      <c r="C7" s="15"/>
      <c r="D7" s="15"/>
      <c r="E7" s="283" t="s">
        <v>44</v>
      </c>
      <c r="F7" s="284"/>
      <c r="G7" s="16" t="s">
        <v>155</v>
      </c>
      <c r="H7" s="17"/>
      <c r="I7" s="14"/>
      <c r="J7" s="15"/>
      <c r="K7" s="15"/>
      <c r="L7" s="56"/>
      <c r="M7" s="283" t="s">
        <v>44</v>
      </c>
      <c r="N7" s="284"/>
      <c r="O7" s="57" t="s">
        <v>155</v>
      </c>
      <c r="P7" s="16"/>
    </row>
    <row r="8" spans="1:16" s="2" customFormat="1" ht="14.25">
      <c r="A8" s="18"/>
      <c r="B8" s="19">
        <v>2</v>
      </c>
      <c r="C8" s="20"/>
      <c r="D8" s="21">
        <v>6</v>
      </c>
      <c r="E8" s="22"/>
      <c r="F8" s="23"/>
      <c r="G8" s="24">
        <f>IF(E8="","",COUNTIF('申込一覧'!L14:L38,"中学男1500m"))</f>
      </c>
      <c r="H8" s="25"/>
      <c r="I8" s="18"/>
      <c r="J8" s="58">
        <v>4</v>
      </c>
      <c r="K8" s="59"/>
      <c r="L8" s="23">
        <v>5</v>
      </c>
      <c r="M8" s="60"/>
      <c r="N8" s="19"/>
      <c r="O8" s="61"/>
      <c r="P8" s="24"/>
    </row>
    <row r="9" spans="1:16" s="2" customFormat="1" ht="14.25">
      <c r="A9" s="18"/>
      <c r="B9" s="19"/>
      <c r="C9" s="20" t="s">
        <v>22</v>
      </c>
      <c r="D9" s="21"/>
      <c r="E9" s="22" t="s">
        <v>156</v>
      </c>
      <c r="F9" s="23"/>
      <c r="G9" s="24"/>
      <c r="H9" s="25"/>
      <c r="I9" s="18"/>
      <c r="J9" s="58"/>
      <c r="K9" s="59" t="s">
        <v>22</v>
      </c>
      <c r="L9" s="23"/>
      <c r="M9" s="60" t="s">
        <v>156</v>
      </c>
      <c r="N9" s="19"/>
      <c r="O9" s="61"/>
      <c r="P9" s="24"/>
    </row>
    <row r="10" spans="1:16" s="2" customFormat="1" ht="14.25">
      <c r="A10" s="18"/>
      <c r="B10" s="19"/>
      <c r="C10" s="20"/>
      <c r="D10" s="21"/>
      <c r="E10" s="22"/>
      <c r="F10" s="23"/>
      <c r="G10" s="24"/>
      <c r="H10" s="25"/>
      <c r="I10" s="18"/>
      <c r="J10" s="58"/>
      <c r="K10" s="20"/>
      <c r="L10" s="23"/>
      <c r="M10" s="60"/>
      <c r="N10" s="19"/>
      <c r="O10" s="61"/>
      <c r="P10" s="24"/>
    </row>
    <row r="11" spans="1:16" s="2" customFormat="1" ht="14.25">
      <c r="A11" s="18"/>
      <c r="B11" s="19">
        <v>2</v>
      </c>
      <c r="C11" s="20" t="s">
        <v>27</v>
      </c>
      <c r="D11" s="21">
        <v>7</v>
      </c>
      <c r="E11" s="22" t="s">
        <v>156</v>
      </c>
      <c r="F11" s="23"/>
      <c r="G11" s="24"/>
      <c r="H11" s="25"/>
      <c r="I11" s="18"/>
      <c r="J11" s="58">
        <v>3</v>
      </c>
      <c r="K11" s="20" t="s">
        <v>27</v>
      </c>
      <c r="L11" s="23">
        <v>6</v>
      </c>
      <c r="M11" s="22" t="s">
        <v>156</v>
      </c>
      <c r="N11" s="62"/>
      <c r="O11" s="61"/>
      <c r="P11" s="24"/>
    </row>
    <row r="12" spans="1:16" s="2" customFormat="1" ht="14.25">
      <c r="A12" s="18"/>
      <c r="B12" s="19">
        <v>1</v>
      </c>
      <c r="C12" s="20" t="s">
        <v>27</v>
      </c>
      <c r="D12" s="21">
        <v>7</v>
      </c>
      <c r="E12" s="22" t="s">
        <v>66</v>
      </c>
      <c r="F12" s="23"/>
      <c r="G12" s="24"/>
      <c r="H12" s="25"/>
      <c r="I12" s="63"/>
      <c r="J12" s="64">
        <v>3</v>
      </c>
      <c r="K12" s="20" t="s">
        <v>27</v>
      </c>
      <c r="L12" s="65"/>
      <c r="M12" s="22" t="s">
        <v>66</v>
      </c>
      <c r="N12" s="66" t="s">
        <v>157</v>
      </c>
      <c r="O12" s="61"/>
      <c r="P12" s="24"/>
    </row>
    <row r="13" spans="1:16" s="2" customFormat="1" ht="14.25">
      <c r="A13" s="18"/>
      <c r="B13" s="19">
        <v>1</v>
      </c>
      <c r="C13" s="20" t="s">
        <v>27</v>
      </c>
      <c r="D13" s="21">
        <v>7</v>
      </c>
      <c r="E13" s="22" t="s">
        <v>66</v>
      </c>
      <c r="F13" s="23" t="s">
        <v>157</v>
      </c>
      <c r="G13" s="24"/>
      <c r="H13" s="25"/>
      <c r="I13" s="18"/>
      <c r="J13" s="58">
        <v>3</v>
      </c>
      <c r="K13" s="20"/>
      <c r="L13" s="23"/>
      <c r="M13" s="60"/>
      <c r="N13" s="62"/>
      <c r="O13" s="61"/>
      <c r="P13" s="24"/>
    </row>
    <row r="14" spans="1:16" s="2" customFormat="1" ht="14.25">
      <c r="A14" s="18"/>
      <c r="B14" s="19"/>
      <c r="C14" s="20"/>
      <c r="D14" s="21"/>
      <c r="E14" s="22"/>
      <c r="F14" s="23"/>
      <c r="G14" s="24"/>
      <c r="H14" s="25"/>
      <c r="I14" s="18"/>
      <c r="J14" s="19"/>
      <c r="K14" s="20" t="s">
        <v>32</v>
      </c>
      <c r="L14" s="19"/>
      <c r="M14" s="22" t="s">
        <v>156</v>
      </c>
      <c r="N14" s="62"/>
      <c r="O14" s="61"/>
      <c r="P14" s="24"/>
    </row>
    <row r="15" spans="1:16" s="2" customFormat="1" ht="14.25">
      <c r="A15" s="18"/>
      <c r="B15" s="19"/>
      <c r="C15" s="20" t="s">
        <v>32</v>
      </c>
      <c r="D15" s="21">
        <v>7</v>
      </c>
      <c r="E15" s="22" t="s">
        <v>156</v>
      </c>
      <c r="F15" s="23"/>
      <c r="G15" s="24"/>
      <c r="H15" s="25"/>
      <c r="I15" s="67"/>
      <c r="J15" s="68"/>
      <c r="K15" s="20" t="s">
        <v>32</v>
      </c>
      <c r="L15" s="68"/>
      <c r="M15" s="22" t="s">
        <v>66</v>
      </c>
      <c r="N15" s="62" t="s">
        <v>157</v>
      </c>
      <c r="O15" s="61"/>
      <c r="P15" s="24"/>
    </row>
    <row r="16" spans="1:16" s="2" customFormat="1" ht="14.25">
      <c r="A16" s="18"/>
      <c r="B16" s="19">
        <v>1</v>
      </c>
      <c r="C16" s="20" t="s">
        <v>32</v>
      </c>
      <c r="D16" s="21">
        <v>7</v>
      </c>
      <c r="E16" s="22" t="s">
        <v>66</v>
      </c>
      <c r="F16" s="23"/>
      <c r="G16" s="24"/>
      <c r="H16" s="25"/>
      <c r="I16" s="69"/>
      <c r="J16" s="30"/>
      <c r="K16" s="70"/>
      <c r="L16" s="30"/>
      <c r="M16" s="71"/>
      <c r="N16" s="72"/>
      <c r="O16" s="61"/>
      <c r="P16" s="24"/>
    </row>
    <row r="17" spans="1:16" s="2" customFormat="1" ht="18">
      <c r="A17" s="18"/>
      <c r="B17" s="19"/>
      <c r="C17" s="20" t="s">
        <v>32</v>
      </c>
      <c r="D17" s="21"/>
      <c r="E17" s="22" t="s">
        <v>66</v>
      </c>
      <c r="F17" s="26" t="s">
        <v>157</v>
      </c>
      <c r="G17" s="24"/>
      <c r="H17" s="25"/>
      <c r="I17" s="31"/>
      <c r="J17" s="32"/>
      <c r="K17" s="285" t="s">
        <v>158</v>
      </c>
      <c r="L17" s="285"/>
      <c r="M17" s="285"/>
      <c r="N17" s="285"/>
      <c r="O17" s="73">
        <f>SUM(O9:O16)</f>
        <v>0</v>
      </c>
      <c r="P17" s="74"/>
    </row>
    <row r="18" spans="1:16" s="2" customFormat="1" ht="14.25">
      <c r="A18" s="18"/>
      <c r="B18" s="19">
        <v>1</v>
      </c>
      <c r="C18" s="20"/>
      <c r="D18" s="21"/>
      <c r="E18" s="27"/>
      <c r="F18" s="28"/>
      <c r="G18" s="24"/>
      <c r="H18" s="25"/>
      <c r="I18" s="75"/>
      <c r="J18" s="34"/>
      <c r="K18" s="34"/>
      <c r="L18" s="33"/>
      <c r="M18" s="33"/>
      <c r="N18" s="33"/>
      <c r="O18" s="33"/>
      <c r="P18" s="33"/>
    </row>
    <row r="19" spans="1:16" s="2" customFormat="1" ht="19.5">
      <c r="A19" s="18"/>
      <c r="B19" s="19">
        <v>1</v>
      </c>
      <c r="C19" s="285" t="s">
        <v>159</v>
      </c>
      <c r="D19" s="285"/>
      <c r="E19" s="285"/>
      <c r="F19" s="286"/>
      <c r="G19" s="29">
        <f>SUM(G9:G18)</f>
        <v>0</v>
      </c>
      <c r="H19" s="30"/>
      <c r="I19" s="76"/>
      <c r="J19" s="32"/>
      <c r="K19" s="287" t="s">
        <v>160</v>
      </c>
      <c r="L19" s="287"/>
      <c r="M19" s="287"/>
      <c r="N19" s="288"/>
      <c r="O19" s="289">
        <f>SUM(G19,O17)</f>
        <v>0</v>
      </c>
      <c r="P19" s="290"/>
    </row>
    <row r="20" spans="1:16" s="3" customFormat="1" ht="13.5">
      <c r="A20" s="31"/>
      <c r="B20" s="32"/>
      <c r="C20" s="33"/>
      <c r="D20" s="33"/>
      <c r="E20" s="33"/>
      <c r="F20" s="33"/>
      <c r="G20" s="33"/>
      <c r="H20" s="34"/>
      <c r="I20" s="38"/>
      <c r="J20" s="38"/>
      <c r="K20" s="38"/>
      <c r="L20" s="5"/>
      <c r="M20" s="5"/>
      <c r="N20" s="5"/>
      <c r="O20" s="5"/>
      <c r="P20" s="5"/>
    </row>
    <row r="21" spans="1:14" ht="13.5">
      <c r="A21" s="33"/>
      <c r="B21" s="33"/>
      <c r="C21" s="35"/>
      <c r="D21" s="36"/>
      <c r="E21" s="36"/>
      <c r="F21" s="36"/>
      <c r="G21" s="37"/>
      <c r="H21" s="38"/>
      <c r="I21" s="45"/>
      <c r="J21" s="45"/>
      <c r="K21" s="45"/>
      <c r="L21" s="41"/>
      <c r="M21" s="45"/>
      <c r="N21" s="45"/>
    </row>
    <row r="22" spans="3:16" ht="26.25">
      <c r="C22" s="39"/>
      <c r="D22" s="40"/>
      <c r="E22" s="40"/>
      <c r="F22" s="40"/>
      <c r="G22" s="41"/>
      <c r="H22" s="42" t="s">
        <v>161</v>
      </c>
      <c r="I22" s="45"/>
      <c r="J22" s="45"/>
      <c r="K22" s="291" t="s">
        <v>162</v>
      </c>
      <c r="L22" s="292"/>
      <c r="M22" s="292"/>
      <c r="N22" s="292"/>
      <c r="O22" s="77">
        <f>'申込一覧'!I46</f>
        <v>0</v>
      </c>
      <c r="P22" s="78" t="s">
        <v>130</v>
      </c>
    </row>
    <row r="23" spans="1:16" ht="21">
      <c r="A23" s="43"/>
      <c r="B23" s="40"/>
      <c r="C23" s="293" t="s">
        <v>163</v>
      </c>
      <c r="D23" s="294"/>
      <c r="E23" s="294"/>
      <c r="F23" s="294"/>
      <c r="G23" s="295"/>
      <c r="H23" s="45"/>
      <c r="I23" s="45"/>
      <c r="J23" s="45"/>
      <c r="K23" s="301"/>
      <c r="L23" s="79"/>
      <c r="M23" s="296"/>
      <c r="N23" s="296"/>
      <c r="O23" s="80"/>
      <c r="P23" s="81"/>
    </row>
    <row r="24" spans="1:16" ht="21">
      <c r="A24" s="43"/>
      <c r="B24" s="40"/>
      <c r="C24" s="44"/>
      <c r="D24" s="46"/>
      <c r="E24" s="46"/>
      <c r="F24" s="46"/>
      <c r="G24" s="47"/>
      <c r="I24" s="82"/>
      <c r="J24" s="83"/>
      <c r="K24" s="302"/>
      <c r="L24" s="84"/>
      <c r="M24" s="297"/>
      <c r="N24" s="297"/>
      <c r="O24" s="85"/>
      <c r="P24" s="86"/>
    </row>
    <row r="25" spans="1:12" ht="21">
      <c r="A25" s="48"/>
      <c r="B25" s="49"/>
      <c r="C25" s="293" t="s">
        <v>164</v>
      </c>
      <c r="D25" s="294"/>
      <c r="E25" s="294"/>
      <c r="F25" s="294"/>
      <c r="G25" s="295"/>
      <c r="H25" s="45"/>
      <c r="I25" s="45"/>
      <c r="J25" s="45"/>
      <c r="K25" s="87"/>
      <c r="L25" s="84"/>
    </row>
    <row r="26" spans="1:16" ht="21">
      <c r="A26" s="48"/>
      <c r="B26" s="49"/>
      <c r="C26" s="298"/>
      <c r="D26" s="299"/>
      <c r="E26" s="299"/>
      <c r="F26" s="299"/>
      <c r="G26" s="300"/>
      <c r="H26" s="45"/>
      <c r="I26" s="45"/>
      <c r="J26" s="45"/>
      <c r="K26" s="45"/>
      <c r="L26" s="45"/>
      <c r="M26" s="45"/>
      <c r="N26" s="45"/>
      <c r="O26" s="45"/>
      <c r="P26" s="45"/>
    </row>
    <row r="27" spans="1:14" ht="14.25">
      <c r="A27" s="48"/>
      <c r="B27" s="49"/>
      <c r="C27" s="50"/>
      <c r="D27" s="51"/>
      <c r="E27" s="51"/>
      <c r="F27" s="51"/>
      <c r="G27" s="41"/>
      <c r="H27" s="45"/>
      <c r="I27" s="45"/>
      <c r="J27" s="45"/>
      <c r="K27" s="45"/>
      <c r="L27" s="41"/>
      <c r="M27" s="45"/>
      <c r="N27" s="45"/>
    </row>
    <row r="28" spans="1:17" ht="13.5">
      <c r="A28" s="52"/>
      <c r="B28" s="51"/>
      <c r="C28" s="50"/>
      <c r="D28" s="51"/>
      <c r="E28" s="51"/>
      <c r="F28" s="51"/>
      <c r="G28" s="41"/>
      <c r="H28" s="45"/>
      <c r="I28" s="45"/>
      <c r="J28" s="45"/>
      <c r="K28" s="45"/>
      <c r="L28" s="41"/>
      <c r="M28" s="45"/>
      <c r="N28" s="45"/>
      <c r="Q28" s="45"/>
    </row>
    <row r="29" spans="1:11" ht="13.5">
      <c r="A29" s="52"/>
      <c r="B29" s="51"/>
      <c r="C29" s="50"/>
      <c r="D29" s="51"/>
      <c r="E29" s="51"/>
      <c r="F29" s="51"/>
      <c r="G29" s="41"/>
      <c r="H29" s="51"/>
      <c r="I29" s="51"/>
      <c r="J29" s="51"/>
      <c r="K29" s="51"/>
    </row>
    <row r="30" spans="1:8" ht="13.5">
      <c r="A30" s="52"/>
      <c r="B30" s="51"/>
      <c r="C30" s="53"/>
      <c r="D30" s="51">
        <v>27</v>
      </c>
      <c r="E30" s="51"/>
      <c r="F30" s="51"/>
      <c r="G30" s="51"/>
      <c r="H30" s="51"/>
    </row>
    <row r="31" spans="1:8" ht="13.5">
      <c r="A31" s="52"/>
      <c r="B31" s="51"/>
      <c r="C31" s="53"/>
      <c r="D31" s="51">
        <v>28</v>
      </c>
      <c r="E31" s="51"/>
      <c r="F31" s="51"/>
      <c r="G31" s="51"/>
      <c r="H31" s="51"/>
    </row>
    <row r="32" spans="1:8" ht="13.5">
      <c r="A32" s="52"/>
      <c r="B32" s="51"/>
      <c r="C32" s="53"/>
      <c r="D32" s="51">
        <v>29</v>
      </c>
      <c r="E32" s="51"/>
      <c r="F32" s="51"/>
      <c r="G32" s="51"/>
      <c r="H32" s="51"/>
    </row>
    <row r="33" spans="1:2" ht="13.5">
      <c r="A33" s="52"/>
      <c r="B33" s="51"/>
    </row>
  </sheetData>
  <sheetProtection/>
  <mergeCells count="19">
    <mergeCell ref="K22:N22"/>
    <mergeCell ref="C23:G23"/>
    <mergeCell ref="M23:N23"/>
    <mergeCell ref="M24:N24"/>
    <mergeCell ref="C25:G25"/>
    <mergeCell ref="C26:G26"/>
    <mergeCell ref="K23:K24"/>
    <mergeCell ref="E7:F7"/>
    <mergeCell ref="M7:N7"/>
    <mergeCell ref="K17:N17"/>
    <mergeCell ref="C19:F19"/>
    <mergeCell ref="K19:N19"/>
    <mergeCell ref="O19:P19"/>
    <mergeCell ref="G1:N1"/>
    <mergeCell ref="A2:O2"/>
    <mergeCell ref="H4:O4"/>
    <mergeCell ref="H5:O5"/>
    <mergeCell ref="C6:G6"/>
    <mergeCell ref="K6:P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</dc:creator>
  <cp:keywords/>
  <dc:description/>
  <cp:lastModifiedBy>user</cp:lastModifiedBy>
  <cp:lastPrinted>2015-09-10T12:06:24Z</cp:lastPrinted>
  <dcterms:created xsi:type="dcterms:W3CDTF">2014-04-11T01:50:22Z</dcterms:created>
  <dcterms:modified xsi:type="dcterms:W3CDTF">2019-10-04T04:50:05Z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