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71C6710A-F7EE-4C07-9150-899D1CC0CF4F}" xr6:coauthVersionLast="47" xr6:coauthVersionMax="47" xr10:uidLastSave="{00000000-0000-0000-0000-000000000000}"/>
  <bookViews>
    <workbookView xWindow="-110" yWindow="-110" windowWidth="19420" windowHeight="1242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 name="振込書添付用紙" sheetId="9" r:id="rId8"/>
  </sheets>
  <definedNames>
    <definedName name="_xlnm.Print_Area" localSheetId="5">'個票(男子)'!$A$1:$W$499</definedName>
    <definedName name="_xlnm.Print_Area" localSheetId="0">入力方法!$A$1:$J$42</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 i="2" l="1"/>
  <c r="AA11" i="2"/>
  <c r="AA16" i="2"/>
  <c r="AA21" i="2"/>
  <c r="AA26" i="2"/>
  <c r="AA31" i="2"/>
  <c r="AA36" i="2"/>
  <c r="AA41" i="2"/>
  <c r="AA46" i="2"/>
  <c r="AA51" i="2"/>
  <c r="AA56" i="2"/>
  <c r="AA61" i="2"/>
  <c r="AA66" i="2"/>
  <c r="AA71" i="2"/>
  <c r="AA76" i="2"/>
  <c r="AA81" i="2"/>
  <c r="AA86" i="2"/>
  <c r="AA91" i="2"/>
  <c r="AA96" i="2"/>
  <c r="AA101" i="2"/>
  <c r="AA106" i="2"/>
  <c r="AA111" i="2"/>
  <c r="AA116" i="2"/>
  <c r="AA121" i="2"/>
  <c r="AA126" i="2"/>
  <c r="AA131" i="2"/>
  <c r="AA136" i="2"/>
  <c r="AA141" i="2"/>
  <c r="AA146" i="2"/>
  <c r="AA151" i="2"/>
  <c r="AA156" i="2"/>
  <c r="AA161" i="2"/>
  <c r="AA166" i="2"/>
  <c r="AA171" i="2"/>
  <c r="AA176" i="2"/>
  <c r="AA181" i="2"/>
  <c r="AA186" i="2"/>
  <c r="AA191" i="2"/>
  <c r="AA196" i="2"/>
  <c r="AA201" i="2"/>
  <c r="AA206" i="2"/>
  <c r="AA211" i="2"/>
  <c r="AA216" i="2"/>
  <c r="AA221" i="2"/>
  <c r="AA226" i="2"/>
  <c r="AA231" i="2"/>
  <c r="AA236" i="2"/>
  <c r="AA241" i="2"/>
  <c r="AA246" i="2"/>
  <c r="AA251" i="2"/>
  <c r="AA256" i="2"/>
  <c r="AA261" i="2"/>
  <c r="AA266" i="2"/>
  <c r="AA271" i="2"/>
  <c r="AA276" i="2"/>
  <c r="AA281" i="2"/>
  <c r="AA286" i="2"/>
  <c r="AA291" i="2"/>
  <c r="AA296" i="2"/>
  <c r="AA301" i="2"/>
  <c r="AA306" i="2"/>
  <c r="AA311" i="2"/>
  <c r="AA316" i="2"/>
  <c r="AA321" i="2"/>
  <c r="AA326" i="2"/>
  <c r="AA331" i="2"/>
  <c r="AA336" i="2"/>
  <c r="AA341" i="2"/>
  <c r="AA346" i="2"/>
  <c r="AA351" i="2"/>
  <c r="AA356" i="2"/>
  <c r="AA361" i="2"/>
  <c r="AA366" i="2"/>
  <c r="AA371" i="2"/>
  <c r="AA376" i="2"/>
  <c r="AA381" i="2"/>
  <c r="AA386" i="2"/>
  <c r="AA391" i="2"/>
  <c r="AA396" i="2"/>
  <c r="AA401" i="2"/>
  <c r="AA406" i="2"/>
  <c r="AA411" i="2"/>
  <c r="AA416" i="2"/>
  <c r="AA421" i="2"/>
  <c r="AA426" i="2"/>
  <c r="AA431" i="2"/>
  <c r="AA436" i="2"/>
  <c r="AA441" i="2"/>
  <c r="AA446" i="2"/>
  <c r="AA451" i="2"/>
  <c r="AA456" i="2"/>
  <c r="AA461" i="2"/>
  <c r="AA466" i="2"/>
  <c r="AA471" i="2"/>
  <c r="AA476" i="2"/>
  <c r="AA481" i="2"/>
  <c r="AA486" i="2"/>
  <c r="AA491" i="2"/>
  <c r="AA496" i="2"/>
  <c r="Y6" i="2"/>
  <c r="Y11" i="2"/>
  <c r="Y16" i="2"/>
  <c r="Y21" i="2"/>
  <c r="Y26" i="2"/>
  <c r="Y31" i="2"/>
  <c r="Y36" i="2"/>
  <c r="Y41" i="2"/>
  <c r="Y46" i="2"/>
  <c r="Y51" i="2"/>
  <c r="Y56" i="2"/>
  <c r="Y61" i="2"/>
  <c r="Y66" i="2"/>
  <c r="Y71" i="2"/>
  <c r="Y76" i="2"/>
  <c r="Y81" i="2"/>
  <c r="Y86" i="2"/>
  <c r="Y91" i="2"/>
  <c r="Y96" i="2"/>
  <c r="Y101" i="2"/>
  <c r="Y106" i="2"/>
  <c r="Y111" i="2"/>
  <c r="Y116" i="2"/>
  <c r="Y121" i="2"/>
  <c r="Y126" i="2"/>
  <c r="Y131" i="2"/>
  <c r="Y136" i="2"/>
  <c r="Y141" i="2"/>
  <c r="Y146" i="2"/>
  <c r="Y151" i="2"/>
  <c r="Y156" i="2"/>
  <c r="Y161" i="2"/>
  <c r="Y166" i="2"/>
  <c r="Y171" i="2"/>
  <c r="Y176" i="2"/>
  <c r="Y181" i="2"/>
  <c r="Y186" i="2"/>
  <c r="Y191" i="2"/>
  <c r="Y196" i="2"/>
  <c r="Y201" i="2"/>
  <c r="Y206" i="2"/>
  <c r="Y211" i="2"/>
  <c r="Y216" i="2"/>
  <c r="Y221" i="2"/>
  <c r="Y226" i="2"/>
  <c r="Y231" i="2"/>
  <c r="Y236" i="2"/>
  <c r="Y241" i="2"/>
  <c r="Y246" i="2"/>
  <c r="Y251" i="2"/>
  <c r="Y256" i="2"/>
  <c r="Y261" i="2"/>
  <c r="Y266" i="2"/>
  <c r="Y271" i="2"/>
  <c r="Y276" i="2"/>
  <c r="Y281" i="2"/>
  <c r="Y286" i="2"/>
  <c r="Y291" i="2"/>
  <c r="Y296" i="2"/>
  <c r="Y301" i="2"/>
  <c r="Y306" i="2"/>
  <c r="Y311" i="2"/>
  <c r="Y316" i="2"/>
  <c r="Y321" i="2"/>
  <c r="Y326" i="2"/>
  <c r="Y331" i="2"/>
  <c r="Y336" i="2"/>
  <c r="Y341" i="2"/>
  <c r="Y346" i="2"/>
  <c r="Y351" i="2"/>
  <c r="Y356" i="2"/>
  <c r="Y361" i="2"/>
  <c r="Y366" i="2"/>
  <c r="Y371" i="2"/>
  <c r="Y376" i="2"/>
  <c r="Y381" i="2"/>
  <c r="Y386" i="2"/>
  <c r="Y391" i="2"/>
  <c r="Y396" i="2"/>
  <c r="Y401" i="2"/>
  <c r="Y406" i="2"/>
  <c r="Y411" i="2"/>
  <c r="Y416" i="2"/>
  <c r="Y421" i="2"/>
  <c r="Y426" i="2"/>
  <c r="Y431" i="2"/>
  <c r="Y436" i="2"/>
  <c r="Y441" i="2"/>
  <c r="Y446" i="2"/>
  <c r="Y451" i="2"/>
  <c r="Y456" i="2"/>
  <c r="Y461" i="2"/>
  <c r="Y466" i="2"/>
  <c r="Y471" i="2"/>
  <c r="Y476" i="2"/>
  <c r="Y481" i="2"/>
  <c r="Y486" i="2"/>
  <c r="Y491" i="2"/>
  <c r="Y496" i="2"/>
  <c r="T498" i="2"/>
  <c r="R498" i="2"/>
  <c r="O498" i="2"/>
  <c r="M498" i="2"/>
  <c r="H498" i="2"/>
  <c r="F498" i="2"/>
  <c r="C498" i="2"/>
  <c r="A498" i="2"/>
  <c r="T496" i="2"/>
  <c r="O496" i="2"/>
  <c r="H496" i="2"/>
  <c r="C496" i="2"/>
  <c r="T493" i="2"/>
  <c r="R493" i="2"/>
  <c r="O493" i="2"/>
  <c r="M493" i="2"/>
  <c r="H493" i="2"/>
  <c r="F493" i="2"/>
  <c r="C493" i="2"/>
  <c r="A493" i="2"/>
  <c r="T491" i="2"/>
  <c r="O491" i="2"/>
  <c r="H491" i="2"/>
  <c r="C491" i="2"/>
  <c r="T488" i="2"/>
  <c r="R488" i="2"/>
  <c r="O488" i="2"/>
  <c r="M488" i="2"/>
  <c r="H488" i="2"/>
  <c r="F488" i="2"/>
  <c r="C488" i="2"/>
  <c r="A488" i="2"/>
  <c r="T486" i="2"/>
  <c r="O486" i="2"/>
  <c r="H486" i="2"/>
  <c r="C486" i="2"/>
  <c r="T483" i="2"/>
  <c r="R483" i="2"/>
  <c r="O483" i="2"/>
  <c r="M483" i="2"/>
  <c r="H483" i="2"/>
  <c r="F483" i="2"/>
  <c r="C483" i="2"/>
  <c r="A483" i="2"/>
  <c r="T481" i="2"/>
  <c r="O481" i="2"/>
  <c r="H481" i="2"/>
  <c r="C481" i="2"/>
  <c r="T478" i="2"/>
  <c r="R478" i="2"/>
  <c r="O478" i="2"/>
  <c r="M478" i="2"/>
  <c r="H478" i="2"/>
  <c r="F478" i="2"/>
  <c r="C478" i="2"/>
  <c r="A478" i="2"/>
  <c r="T476" i="2"/>
  <c r="O476" i="2"/>
  <c r="H476" i="2"/>
  <c r="C476" i="2"/>
  <c r="T473" i="2"/>
  <c r="R473" i="2"/>
  <c r="O473" i="2"/>
  <c r="M473" i="2"/>
  <c r="H473" i="2"/>
  <c r="F473" i="2"/>
  <c r="C473" i="2"/>
  <c r="A473" i="2"/>
  <c r="T471" i="2"/>
  <c r="O471" i="2"/>
  <c r="H471" i="2"/>
  <c r="C471" i="2"/>
  <c r="T468" i="2"/>
  <c r="R468" i="2"/>
  <c r="O468" i="2"/>
  <c r="M468" i="2"/>
  <c r="H468" i="2"/>
  <c r="F468" i="2"/>
  <c r="C468" i="2"/>
  <c r="A468" i="2"/>
  <c r="T466" i="2"/>
  <c r="O466" i="2"/>
  <c r="H466" i="2"/>
  <c r="C466" i="2"/>
  <c r="T463" i="2"/>
  <c r="R463" i="2"/>
  <c r="O463" i="2"/>
  <c r="M463" i="2"/>
  <c r="H463" i="2"/>
  <c r="F463" i="2"/>
  <c r="C463" i="2"/>
  <c r="A463" i="2"/>
  <c r="T461" i="2"/>
  <c r="O461" i="2"/>
  <c r="H461" i="2"/>
  <c r="C461" i="2"/>
  <c r="T458" i="2"/>
  <c r="R458" i="2"/>
  <c r="O458" i="2"/>
  <c r="M458" i="2"/>
  <c r="H458" i="2"/>
  <c r="F458" i="2"/>
  <c r="C458" i="2"/>
  <c r="A458" i="2"/>
  <c r="T456" i="2"/>
  <c r="O456" i="2"/>
  <c r="H456" i="2"/>
  <c r="C456" i="2"/>
  <c r="T453" i="2"/>
  <c r="R453" i="2"/>
  <c r="O453" i="2"/>
  <c r="M453" i="2"/>
  <c r="H453" i="2"/>
  <c r="F453" i="2"/>
  <c r="C453" i="2"/>
  <c r="A453" i="2"/>
  <c r="T451" i="2"/>
  <c r="O451" i="2"/>
  <c r="H451" i="2"/>
  <c r="C451" i="2"/>
  <c r="T448" i="2"/>
  <c r="R448" i="2"/>
  <c r="O448" i="2"/>
  <c r="M448" i="2"/>
  <c r="H448" i="2"/>
  <c r="F448" i="2"/>
  <c r="C448" i="2"/>
  <c r="A448" i="2"/>
  <c r="T446" i="2"/>
  <c r="O446" i="2"/>
  <c r="H446" i="2"/>
  <c r="C446" i="2"/>
  <c r="T443" i="2"/>
  <c r="R443" i="2"/>
  <c r="O443" i="2"/>
  <c r="M443" i="2"/>
  <c r="H443" i="2"/>
  <c r="F443" i="2"/>
  <c r="C443" i="2"/>
  <c r="A443" i="2"/>
  <c r="T441" i="2"/>
  <c r="O441" i="2"/>
  <c r="H441" i="2"/>
  <c r="C441" i="2"/>
  <c r="T438" i="2"/>
  <c r="R438" i="2"/>
  <c r="O438" i="2"/>
  <c r="M438" i="2"/>
  <c r="H438" i="2"/>
  <c r="F438" i="2"/>
  <c r="C438" i="2"/>
  <c r="A438" i="2"/>
  <c r="T436" i="2"/>
  <c r="O436" i="2"/>
  <c r="H436" i="2"/>
  <c r="C436" i="2"/>
  <c r="T433" i="2"/>
  <c r="R433" i="2"/>
  <c r="O433" i="2"/>
  <c r="M433" i="2"/>
  <c r="H433" i="2"/>
  <c r="F433" i="2"/>
  <c r="C433" i="2"/>
  <c r="A433" i="2"/>
  <c r="T431" i="2"/>
  <c r="O431" i="2"/>
  <c r="H431" i="2"/>
  <c r="C431" i="2"/>
  <c r="T428" i="2"/>
  <c r="R428" i="2"/>
  <c r="O428" i="2"/>
  <c r="M428" i="2"/>
  <c r="H428" i="2"/>
  <c r="F428" i="2"/>
  <c r="C428" i="2"/>
  <c r="A428" i="2"/>
  <c r="T426" i="2"/>
  <c r="O426" i="2"/>
  <c r="H426" i="2"/>
  <c r="C426" i="2"/>
  <c r="T423" i="2"/>
  <c r="R423" i="2"/>
  <c r="O423" i="2"/>
  <c r="M423" i="2"/>
  <c r="H423" i="2"/>
  <c r="F423" i="2"/>
  <c r="C423" i="2"/>
  <c r="A423" i="2"/>
  <c r="T421" i="2"/>
  <c r="O421" i="2"/>
  <c r="H421" i="2"/>
  <c r="C421" i="2"/>
  <c r="T418" i="2"/>
  <c r="R418" i="2"/>
  <c r="O418" i="2"/>
  <c r="M418" i="2"/>
  <c r="H418" i="2"/>
  <c r="F418" i="2"/>
  <c r="C418" i="2"/>
  <c r="A418" i="2"/>
  <c r="T416" i="2"/>
  <c r="O416" i="2"/>
  <c r="H416" i="2"/>
  <c r="C416" i="2"/>
  <c r="T413" i="2"/>
  <c r="R413" i="2"/>
  <c r="O413" i="2"/>
  <c r="M413" i="2"/>
  <c r="H413" i="2"/>
  <c r="F413" i="2"/>
  <c r="C413" i="2"/>
  <c r="A413" i="2"/>
  <c r="T411" i="2"/>
  <c r="O411" i="2"/>
  <c r="H411" i="2"/>
  <c r="C411" i="2"/>
  <c r="T408" i="2"/>
  <c r="R408" i="2"/>
  <c r="O408" i="2"/>
  <c r="M408" i="2"/>
  <c r="H408" i="2"/>
  <c r="F408" i="2"/>
  <c r="C408" i="2"/>
  <c r="A408" i="2"/>
  <c r="T406" i="2"/>
  <c r="O406" i="2"/>
  <c r="H406" i="2"/>
  <c r="C406" i="2"/>
  <c r="T403" i="2"/>
  <c r="R403" i="2"/>
  <c r="O403" i="2"/>
  <c r="M403" i="2"/>
  <c r="H403" i="2"/>
  <c r="F403" i="2"/>
  <c r="C403" i="2"/>
  <c r="A403" i="2"/>
  <c r="T401" i="2"/>
  <c r="O401" i="2"/>
  <c r="H401" i="2"/>
  <c r="C401" i="2"/>
  <c r="T398" i="2"/>
  <c r="R398" i="2"/>
  <c r="O398" i="2"/>
  <c r="M398" i="2"/>
  <c r="H398" i="2"/>
  <c r="F398" i="2"/>
  <c r="C398" i="2"/>
  <c r="A398" i="2"/>
  <c r="T396" i="2"/>
  <c r="O396" i="2"/>
  <c r="H396" i="2"/>
  <c r="C396" i="2"/>
  <c r="T393" i="2"/>
  <c r="R393" i="2"/>
  <c r="O393" i="2"/>
  <c r="M393" i="2"/>
  <c r="H393" i="2"/>
  <c r="F393" i="2"/>
  <c r="C393" i="2"/>
  <c r="A393" i="2"/>
  <c r="T391" i="2"/>
  <c r="O391" i="2"/>
  <c r="H391" i="2"/>
  <c r="C391" i="2"/>
  <c r="T388" i="2"/>
  <c r="R388" i="2"/>
  <c r="O388" i="2"/>
  <c r="M388" i="2"/>
  <c r="H388" i="2"/>
  <c r="F388" i="2"/>
  <c r="C388" i="2"/>
  <c r="A388" i="2"/>
  <c r="T386" i="2"/>
  <c r="O386" i="2"/>
  <c r="H386" i="2"/>
  <c r="C386" i="2"/>
  <c r="T383" i="2"/>
  <c r="R383" i="2"/>
  <c r="O383" i="2"/>
  <c r="M383" i="2"/>
  <c r="H383" i="2"/>
  <c r="F383" i="2"/>
  <c r="C383" i="2"/>
  <c r="A383" i="2"/>
  <c r="T381" i="2"/>
  <c r="O381" i="2"/>
  <c r="H381" i="2"/>
  <c r="C381" i="2"/>
  <c r="T378" i="2"/>
  <c r="R378" i="2"/>
  <c r="O378" i="2"/>
  <c r="M378" i="2"/>
  <c r="H378" i="2"/>
  <c r="F378" i="2"/>
  <c r="C378" i="2"/>
  <c r="A378" i="2"/>
  <c r="T376" i="2"/>
  <c r="O376" i="2"/>
  <c r="H376" i="2"/>
  <c r="C376" i="2"/>
  <c r="T373" i="2"/>
  <c r="R373" i="2"/>
  <c r="O373" i="2"/>
  <c r="M373" i="2"/>
  <c r="H373" i="2"/>
  <c r="F373" i="2"/>
  <c r="C373" i="2"/>
  <c r="A373" i="2"/>
  <c r="T371" i="2"/>
  <c r="O371" i="2"/>
  <c r="H371" i="2"/>
  <c r="C371" i="2"/>
  <c r="T368" i="2"/>
  <c r="R368" i="2"/>
  <c r="O368" i="2"/>
  <c r="M368" i="2"/>
  <c r="H368" i="2"/>
  <c r="F368" i="2"/>
  <c r="C368" i="2"/>
  <c r="A368" i="2"/>
  <c r="T366" i="2"/>
  <c r="O366" i="2"/>
  <c r="H366" i="2"/>
  <c r="C366" i="2"/>
  <c r="T363" i="2"/>
  <c r="R363" i="2"/>
  <c r="O363" i="2"/>
  <c r="M363" i="2"/>
  <c r="H363" i="2"/>
  <c r="F363" i="2"/>
  <c r="C363" i="2"/>
  <c r="A363" i="2"/>
  <c r="T361" i="2"/>
  <c r="O361" i="2"/>
  <c r="H361" i="2"/>
  <c r="C361" i="2"/>
  <c r="T358" i="2"/>
  <c r="R358" i="2"/>
  <c r="O358" i="2"/>
  <c r="M358" i="2"/>
  <c r="H358" i="2"/>
  <c r="F358" i="2"/>
  <c r="C358" i="2"/>
  <c r="A358" i="2"/>
  <c r="T356" i="2"/>
  <c r="O356" i="2"/>
  <c r="H356" i="2"/>
  <c r="C356" i="2"/>
  <c r="T353" i="2"/>
  <c r="R353" i="2"/>
  <c r="O353" i="2"/>
  <c r="M353" i="2"/>
  <c r="H353" i="2"/>
  <c r="F353" i="2"/>
  <c r="C353" i="2"/>
  <c r="A353" i="2"/>
  <c r="T351" i="2"/>
  <c r="O351" i="2"/>
  <c r="H351" i="2"/>
  <c r="C351" i="2"/>
  <c r="T348" i="2"/>
  <c r="R348" i="2"/>
  <c r="O348" i="2"/>
  <c r="M348" i="2"/>
  <c r="H348" i="2"/>
  <c r="F348" i="2"/>
  <c r="C348" i="2"/>
  <c r="A348" i="2"/>
  <c r="T346" i="2"/>
  <c r="O346" i="2"/>
  <c r="H346" i="2"/>
  <c r="C346" i="2"/>
  <c r="T343" i="2"/>
  <c r="R343" i="2"/>
  <c r="O343" i="2"/>
  <c r="M343" i="2"/>
  <c r="H343" i="2"/>
  <c r="F343" i="2"/>
  <c r="C343" i="2"/>
  <c r="A343" i="2"/>
  <c r="T341" i="2"/>
  <c r="O341" i="2"/>
  <c r="H341" i="2"/>
  <c r="C341" i="2"/>
  <c r="T338" i="2"/>
  <c r="R338" i="2"/>
  <c r="O338" i="2"/>
  <c r="M338" i="2"/>
  <c r="H338" i="2"/>
  <c r="F338" i="2"/>
  <c r="C338" i="2"/>
  <c r="A338" i="2"/>
  <c r="T336" i="2"/>
  <c r="O336" i="2"/>
  <c r="H336" i="2"/>
  <c r="C336" i="2"/>
  <c r="T333" i="2"/>
  <c r="R333" i="2"/>
  <c r="O333" i="2"/>
  <c r="M333" i="2"/>
  <c r="H333" i="2"/>
  <c r="F333" i="2"/>
  <c r="C333" i="2"/>
  <c r="A333" i="2"/>
  <c r="T331" i="2"/>
  <c r="O331" i="2"/>
  <c r="H331" i="2"/>
  <c r="C331" i="2"/>
  <c r="T328" i="2"/>
  <c r="R328" i="2"/>
  <c r="O328" i="2"/>
  <c r="M328" i="2"/>
  <c r="H328" i="2"/>
  <c r="F328" i="2"/>
  <c r="C328" i="2"/>
  <c r="A328" i="2"/>
  <c r="T326" i="2"/>
  <c r="O326" i="2"/>
  <c r="H326" i="2"/>
  <c r="C326" i="2"/>
  <c r="T323" i="2"/>
  <c r="R323" i="2"/>
  <c r="O323" i="2"/>
  <c r="M323" i="2"/>
  <c r="H323" i="2"/>
  <c r="F323" i="2"/>
  <c r="C323" i="2"/>
  <c r="A323" i="2"/>
  <c r="T321" i="2"/>
  <c r="O321" i="2"/>
  <c r="H321" i="2"/>
  <c r="C321" i="2"/>
  <c r="T318" i="2"/>
  <c r="R318" i="2"/>
  <c r="O318" i="2"/>
  <c r="M318" i="2"/>
  <c r="H318" i="2"/>
  <c r="F318" i="2"/>
  <c r="C318" i="2"/>
  <c r="A318" i="2"/>
  <c r="T316" i="2"/>
  <c r="O316" i="2"/>
  <c r="H316" i="2"/>
  <c r="C316" i="2"/>
  <c r="T313" i="2"/>
  <c r="R313" i="2"/>
  <c r="O313" i="2"/>
  <c r="M313" i="2"/>
  <c r="H313" i="2"/>
  <c r="F313" i="2"/>
  <c r="C313" i="2"/>
  <c r="A313" i="2"/>
  <c r="T311" i="2"/>
  <c r="O311" i="2"/>
  <c r="H311" i="2"/>
  <c r="C311" i="2"/>
  <c r="T308" i="2"/>
  <c r="R308" i="2"/>
  <c r="O308" i="2"/>
  <c r="M308" i="2"/>
  <c r="H308" i="2"/>
  <c r="F308" i="2"/>
  <c r="C308" i="2"/>
  <c r="A308" i="2"/>
  <c r="T306" i="2"/>
  <c r="O306" i="2"/>
  <c r="H306" i="2"/>
  <c r="C306" i="2"/>
  <c r="T303" i="2"/>
  <c r="R303" i="2"/>
  <c r="O303" i="2"/>
  <c r="M303" i="2"/>
  <c r="H303" i="2"/>
  <c r="F303" i="2"/>
  <c r="C303" i="2"/>
  <c r="A303" i="2"/>
  <c r="T301" i="2"/>
  <c r="O301" i="2"/>
  <c r="H301" i="2"/>
  <c r="C301" i="2"/>
  <c r="T298" i="2"/>
  <c r="R298" i="2"/>
  <c r="O298" i="2"/>
  <c r="M298" i="2"/>
  <c r="H298" i="2"/>
  <c r="F298" i="2"/>
  <c r="C298" i="2"/>
  <c r="A298" i="2"/>
  <c r="T296" i="2"/>
  <c r="O296" i="2"/>
  <c r="H296" i="2"/>
  <c r="C296" i="2"/>
  <c r="T293" i="2"/>
  <c r="R293" i="2"/>
  <c r="O293" i="2"/>
  <c r="M293" i="2"/>
  <c r="H293" i="2"/>
  <c r="F293" i="2"/>
  <c r="C293" i="2"/>
  <c r="A293" i="2"/>
  <c r="T291" i="2"/>
  <c r="O291" i="2"/>
  <c r="H291" i="2"/>
  <c r="C291" i="2"/>
  <c r="T288" i="2"/>
  <c r="R288" i="2"/>
  <c r="O288" i="2"/>
  <c r="M288" i="2"/>
  <c r="H288" i="2"/>
  <c r="F288" i="2"/>
  <c r="C288" i="2"/>
  <c r="A288" i="2"/>
  <c r="T286" i="2"/>
  <c r="O286" i="2"/>
  <c r="H286" i="2"/>
  <c r="C286" i="2"/>
  <c r="T283" i="2"/>
  <c r="R283" i="2"/>
  <c r="O283" i="2"/>
  <c r="M283" i="2"/>
  <c r="H283" i="2"/>
  <c r="F283" i="2"/>
  <c r="C283" i="2"/>
  <c r="A283" i="2"/>
  <c r="T281" i="2"/>
  <c r="O281" i="2"/>
  <c r="H281" i="2"/>
  <c r="C281" i="2"/>
  <c r="T278" i="2"/>
  <c r="R278" i="2"/>
  <c r="O278" i="2"/>
  <c r="M278" i="2"/>
  <c r="H278" i="2"/>
  <c r="F278" i="2"/>
  <c r="C278" i="2"/>
  <c r="A278" i="2"/>
  <c r="T276" i="2"/>
  <c r="O276" i="2"/>
  <c r="H276" i="2"/>
  <c r="C276" i="2"/>
  <c r="T273" i="2"/>
  <c r="R273" i="2"/>
  <c r="O273" i="2"/>
  <c r="M273" i="2"/>
  <c r="H273" i="2"/>
  <c r="F273" i="2"/>
  <c r="C273" i="2"/>
  <c r="A273" i="2"/>
  <c r="T271" i="2"/>
  <c r="O271" i="2"/>
  <c r="H271" i="2"/>
  <c r="C271" i="2"/>
  <c r="T268" i="2"/>
  <c r="R268" i="2"/>
  <c r="O268" i="2"/>
  <c r="M268" i="2"/>
  <c r="H268" i="2"/>
  <c r="F268" i="2"/>
  <c r="C268" i="2"/>
  <c r="A268" i="2"/>
  <c r="T266" i="2"/>
  <c r="O266" i="2"/>
  <c r="H266" i="2"/>
  <c r="C266" i="2"/>
  <c r="T263" i="2"/>
  <c r="R263" i="2"/>
  <c r="O263" i="2"/>
  <c r="M263" i="2"/>
  <c r="H263" i="2"/>
  <c r="F263" i="2"/>
  <c r="C263" i="2"/>
  <c r="A263" i="2"/>
  <c r="T261" i="2"/>
  <c r="O261" i="2"/>
  <c r="H261" i="2"/>
  <c r="C261" i="2"/>
  <c r="T258" i="2"/>
  <c r="R258" i="2"/>
  <c r="O258" i="2"/>
  <c r="M258" i="2"/>
  <c r="H258" i="2"/>
  <c r="F258" i="2"/>
  <c r="C258" i="2"/>
  <c r="A258" i="2"/>
  <c r="T256" i="2"/>
  <c r="O256" i="2"/>
  <c r="H256" i="2"/>
  <c r="C256" i="2"/>
  <c r="T253" i="2"/>
  <c r="R253" i="2"/>
  <c r="O253" i="2"/>
  <c r="M253" i="2"/>
  <c r="H253" i="2"/>
  <c r="F253" i="2"/>
  <c r="C253" i="2"/>
  <c r="A253" i="2"/>
  <c r="T251" i="2"/>
  <c r="O251" i="2"/>
  <c r="H251" i="2"/>
  <c r="C251" i="2"/>
  <c r="T248" i="2"/>
  <c r="R248" i="2"/>
  <c r="O248" i="2"/>
  <c r="M248" i="2"/>
  <c r="H248" i="2"/>
  <c r="F248" i="2"/>
  <c r="C248" i="2"/>
  <c r="A248" i="2"/>
  <c r="T246" i="2"/>
  <c r="O246" i="2"/>
  <c r="H246" i="2"/>
  <c r="C246" i="2"/>
  <c r="T243" i="2"/>
  <c r="R243" i="2"/>
  <c r="O243" i="2"/>
  <c r="M243" i="2"/>
  <c r="H243" i="2"/>
  <c r="F243" i="2"/>
  <c r="C243" i="2"/>
  <c r="A243" i="2"/>
  <c r="T241" i="2"/>
  <c r="O241" i="2"/>
  <c r="H241" i="2"/>
  <c r="C241" i="2"/>
  <c r="T238" i="2"/>
  <c r="R238" i="2"/>
  <c r="O238" i="2"/>
  <c r="M238" i="2"/>
  <c r="H238" i="2"/>
  <c r="F238" i="2"/>
  <c r="C238" i="2"/>
  <c r="A238" i="2"/>
  <c r="T236" i="2"/>
  <c r="O236" i="2"/>
  <c r="H236" i="2"/>
  <c r="C236" i="2"/>
  <c r="T233" i="2"/>
  <c r="R233" i="2"/>
  <c r="O233" i="2"/>
  <c r="M233" i="2"/>
  <c r="H233" i="2"/>
  <c r="F233" i="2"/>
  <c r="C233" i="2"/>
  <c r="A233" i="2"/>
  <c r="T231" i="2"/>
  <c r="O231" i="2"/>
  <c r="H231" i="2"/>
  <c r="C231" i="2"/>
  <c r="T228" i="2"/>
  <c r="R228" i="2"/>
  <c r="O228" i="2"/>
  <c r="M228" i="2"/>
  <c r="H228" i="2"/>
  <c r="F228" i="2"/>
  <c r="C228" i="2"/>
  <c r="A228" i="2"/>
  <c r="T226" i="2"/>
  <c r="O226" i="2"/>
  <c r="H226" i="2"/>
  <c r="C226" i="2"/>
  <c r="T223" i="2"/>
  <c r="R223" i="2"/>
  <c r="O223" i="2"/>
  <c r="M223" i="2"/>
  <c r="H223" i="2"/>
  <c r="F223" i="2"/>
  <c r="C223" i="2"/>
  <c r="A223" i="2"/>
  <c r="T221" i="2"/>
  <c r="O221" i="2"/>
  <c r="H221" i="2"/>
  <c r="C221" i="2"/>
  <c r="T218" i="2"/>
  <c r="R218" i="2"/>
  <c r="O218" i="2"/>
  <c r="M218" i="2"/>
  <c r="H218" i="2"/>
  <c r="F218" i="2"/>
  <c r="C218" i="2"/>
  <c r="A218" i="2"/>
  <c r="T216" i="2"/>
  <c r="O216" i="2"/>
  <c r="H216" i="2"/>
  <c r="C216" i="2"/>
  <c r="T213" i="2"/>
  <c r="R213" i="2"/>
  <c r="O213" i="2"/>
  <c r="M213" i="2"/>
  <c r="H213" i="2"/>
  <c r="F213" i="2"/>
  <c r="C213" i="2"/>
  <c r="A213" i="2"/>
  <c r="T211" i="2"/>
  <c r="O211" i="2"/>
  <c r="H211" i="2"/>
  <c r="C211" i="2"/>
  <c r="T208" i="2"/>
  <c r="R208" i="2"/>
  <c r="O208" i="2"/>
  <c r="M208" i="2"/>
  <c r="H208" i="2"/>
  <c r="F208" i="2"/>
  <c r="C208" i="2"/>
  <c r="A208" i="2"/>
  <c r="T206" i="2"/>
  <c r="O206" i="2"/>
  <c r="H206" i="2"/>
  <c r="C206" i="2"/>
  <c r="T203" i="2"/>
  <c r="R203" i="2"/>
  <c r="O203" i="2"/>
  <c r="M203" i="2"/>
  <c r="H203" i="2"/>
  <c r="F203" i="2"/>
  <c r="C203" i="2"/>
  <c r="A203" i="2"/>
  <c r="T201" i="2"/>
  <c r="O201" i="2"/>
  <c r="H201" i="2"/>
  <c r="C201" i="2"/>
  <c r="T198" i="2"/>
  <c r="R198" i="2"/>
  <c r="O198" i="2"/>
  <c r="M198" i="2"/>
  <c r="H198" i="2"/>
  <c r="F198" i="2"/>
  <c r="C198" i="2"/>
  <c r="A198" i="2"/>
  <c r="T196" i="2"/>
  <c r="O196" i="2"/>
  <c r="H196" i="2"/>
  <c r="C196" i="2"/>
  <c r="T193" i="2"/>
  <c r="R193" i="2"/>
  <c r="O193" i="2"/>
  <c r="M193" i="2"/>
  <c r="H193" i="2"/>
  <c r="F193" i="2"/>
  <c r="C193" i="2"/>
  <c r="A193" i="2"/>
  <c r="T191" i="2"/>
  <c r="O191" i="2"/>
  <c r="H191" i="2"/>
  <c r="C191" i="2"/>
  <c r="T188" i="2"/>
  <c r="R188" i="2"/>
  <c r="O188" i="2"/>
  <c r="M188" i="2"/>
  <c r="H188" i="2"/>
  <c r="F188" i="2"/>
  <c r="C188" i="2"/>
  <c r="A188" i="2"/>
  <c r="T186" i="2"/>
  <c r="O186" i="2"/>
  <c r="H186" i="2"/>
  <c r="C186" i="2"/>
  <c r="T183" i="2"/>
  <c r="R183" i="2"/>
  <c r="O183" i="2"/>
  <c r="M183" i="2"/>
  <c r="H183" i="2"/>
  <c r="F183" i="2"/>
  <c r="C183" i="2"/>
  <c r="A183" i="2"/>
  <c r="T181" i="2"/>
  <c r="O181" i="2"/>
  <c r="H181" i="2"/>
  <c r="C181" i="2"/>
  <c r="T178" i="2"/>
  <c r="R178" i="2"/>
  <c r="O178" i="2"/>
  <c r="M178" i="2"/>
  <c r="H178" i="2"/>
  <c r="F178" i="2"/>
  <c r="C178" i="2"/>
  <c r="A178" i="2"/>
  <c r="T176" i="2"/>
  <c r="O176" i="2"/>
  <c r="H176" i="2"/>
  <c r="C176" i="2"/>
  <c r="T173" i="2"/>
  <c r="R173" i="2"/>
  <c r="O173" i="2"/>
  <c r="M173" i="2"/>
  <c r="H173" i="2"/>
  <c r="F173" i="2"/>
  <c r="C173" i="2"/>
  <c r="A173" i="2"/>
  <c r="T171" i="2"/>
  <c r="O171" i="2"/>
  <c r="H171" i="2"/>
  <c r="C171" i="2"/>
  <c r="T168" i="2"/>
  <c r="R168" i="2"/>
  <c r="O168" i="2"/>
  <c r="M168" i="2"/>
  <c r="H168" i="2"/>
  <c r="F168" i="2"/>
  <c r="C168" i="2"/>
  <c r="A168" i="2"/>
  <c r="T166" i="2"/>
  <c r="O166" i="2"/>
  <c r="H166" i="2"/>
  <c r="C166" i="2"/>
  <c r="T163" i="2"/>
  <c r="R163" i="2"/>
  <c r="O163" i="2"/>
  <c r="M163" i="2"/>
  <c r="H163" i="2"/>
  <c r="F163" i="2"/>
  <c r="C163" i="2"/>
  <c r="A163" i="2"/>
  <c r="T161" i="2"/>
  <c r="O161" i="2"/>
  <c r="H161" i="2"/>
  <c r="C161" i="2"/>
  <c r="T158" i="2"/>
  <c r="R158" i="2"/>
  <c r="O158" i="2"/>
  <c r="M158" i="2"/>
  <c r="H158" i="2"/>
  <c r="F158" i="2"/>
  <c r="C158" i="2"/>
  <c r="A158" i="2"/>
  <c r="T156" i="2"/>
  <c r="O156" i="2"/>
  <c r="H156" i="2"/>
  <c r="C156" i="2"/>
  <c r="T153" i="2"/>
  <c r="R153" i="2"/>
  <c r="O153" i="2"/>
  <c r="M153" i="2"/>
  <c r="H153" i="2"/>
  <c r="F153" i="2"/>
  <c r="C153" i="2"/>
  <c r="A153" i="2"/>
  <c r="T151" i="2"/>
  <c r="O151" i="2"/>
  <c r="H151" i="2"/>
  <c r="C151" i="2"/>
  <c r="T148" i="2"/>
  <c r="R148" i="2"/>
  <c r="O148" i="2"/>
  <c r="M148" i="2"/>
  <c r="H148" i="2"/>
  <c r="F148" i="2"/>
  <c r="C148" i="2"/>
  <c r="A148" i="2"/>
  <c r="T146" i="2"/>
  <c r="O146" i="2"/>
  <c r="H146" i="2"/>
  <c r="C146" i="2"/>
  <c r="T143" i="2"/>
  <c r="R143" i="2"/>
  <c r="O143" i="2"/>
  <c r="M143" i="2"/>
  <c r="H143" i="2"/>
  <c r="F143" i="2"/>
  <c r="C143" i="2"/>
  <c r="A143" i="2"/>
  <c r="T141" i="2"/>
  <c r="O141" i="2"/>
  <c r="H141" i="2"/>
  <c r="C141" i="2"/>
  <c r="T138" i="2"/>
  <c r="R138" i="2"/>
  <c r="O138" i="2"/>
  <c r="M138" i="2"/>
  <c r="H138" i="2"/>
  <c r="F138" i="2"/>
  <c r="C138" i="2"/>
  <c r="A138" i="2"/>
  <c r="T136" i="2"/>
  <c r="O136" i="2"/>
  <c r="H136" i="2"/>
  <c r="C136" i="2"/>
  <c r="T133" i="2"/>
  <c r="R133" i="2"/>
  <c r="O133" i="2"/>
  <c r="M133" i="2"/>
  <c r="H133" i="2"/>
  <c r="F133" i="2"/>
  <c r="C133" i="2"/>
  <c r="A133" i="2"/>
  <c r="T131" i="2"/>
  <c r="O131" i="2"/>
  <c r="H131" i="2"/>
  <c r="C131" i="2"/>
  <c r="T128" i="2"/>
  <c r="R128" i="2"/>
  <c r="O128" i="2"/>
  <c r="M128" i="2"/>
  <c r="H128" i="2"/>
  <c r="F128" i="2"/>
  <c r="C128" i="2"/>
  <c r="A128" i="2"/>
  <c r="T126" i="2"/>
  <c r="O126" i="2"/>
  <c r="H126" i="2"/>
  <c r="C126" i="2"/>
  <c r="T123" i="2"/>
  <c r="R123" i="2"/>
  <c r="O123" i="2"/>
  <c r="M123" i="2"/>
  <c r="H123" i="2"/>
  <c r="F123" i="2"/>
  <c r="C123" i="2"/>
  <c r="A123" i="2"/>
  <c r="T121" i="2"/>
  <c r="O121" i="2"/>
  <c r="H121" i="2"/>
  <c r="C121" i="2"/>
  <c r="T118" i="2"/>
  <c r="R118" i="2"/>
  <c r="O118" i="2"/>
  <c r="M118" i="2"/>
  <c r="H118" i="2"/>
  <c r="F118" i="2"/>
  <c r="C118" i="2"/>
  <c r="A118" i="2"/>
  <c r="T116" i="2"/>
  <c r="O116" i="2"/>
  <c r="H116" i="2"/>
  <c r="C116" i="2"/>
  <c r="T113" i="2"/>
  <c r="R113" i="2"/>
  <c r="O113" i="2"/>
  <c r="M113" i="2"/>
  <c r="H113" i="2"/>
  <c r="F113" i="2"/>
  <c r="C113" i="2"/>
  <c r="A113" i="2"/>
  <c r="T111" i="2"/>
  <c r="O111" i="2"/>
  <c r="H111" i="2"/>
  <c r="C111" i="2"/>
  <c r="T108" i="2"/>
  <c r="R108" i="2"/>
  <c r="O108" i="2"/>
  <c r="M108" i="2"/>
  <c r="H108" i="2"/>
  <c r="F108" i="2"/>
  <c r="C108" i="2"/>
  <c r="A108" i="2"/>
  <c r="T106" i="2"/>
  <c r="O106" i="2"/>
  <c r="H106" i="2"/>
  <c r="C106" i="2"/>
  <c r="T103" i="2"/>
  <c r="R103" i="2"/>
  <c r="O103" i="2"/>
  <c r="M103" i="2"/>
  <c r="H103" i="2"/>
  <c r="F103" i="2"/>
  <c r="C103" i="2"/>
  <c r="A103" i="2"/>
  <c r="T101" i="2"/>
  <c r="O101" i="2"/>
  <c r="H101" i="2"/>
  <c r="C101" i="2"/>
  <c r="T98" i="2"/>
  <c r="R98" i="2"/>
  <c r="O98" i="2"/>
  <c r="M98" i="2"/>
  <c r="H98" i="2"/>
  <c r="F98" i="2"/>
  <c r="C98" i="2"/>
  <c r="A98" i="2"/>
  <c r="T96" i="2"/>
  <c r="O96" i="2"/>
  <c r="H96" i="2"/>
  <c r="C96" i="2"/>
  <c r="T93" i="2"/>
  <c r="R93" i="2"/>
  <c r="O93" i="2"/>
  <c r="M93" i="2"/>
  <c r="H93" i="2"/>
  <c r="F93" i="2"/>
  <c r="C93" i="2"/>
  <c r="A93" i="2"/>
  <c r="T91" i="2"/>
  <c r="O91" i="2"/>
  <c r="H91" i="2"/>
  <c r="C91" i="2"/>
  <c r="T88" i="2"/>
  <c r="R88" i="2"/>
  <c r="O88" i="2"/>
  <c r="M88" i="2"/>
  <c r="H88" i="2"/>
  <c r="F88" i="2"/>
  <c r="C88" i="2"/>
  <c r="A88" i="2"/>
  <c r="T86" i="2"/>
  <c r="O86" i="2"/>
  <c r="H86" i="2"/>
  <c r="C86" i="2"/>
  <c r="T83" i="2"/>
  <c r="R83" i="2"/>
  <c r="O83" i="2"/>
  <c r="M83" i="2"/>
  <c r="H83" i="2"/>
  <c r="F83" i="2"/>
  <c r="C83" i="2"/>
  <c r="A83" i="2"/>
  <c r="T81" i="2"/>
  <c r="O81" i="2"/>
  <c r="H81" i="2"/>
  <c r="C81" i="2"/>
  <c r="T78" i="2"/>
  <c r="R78" i="2"/>
  <c r="O78" i="2"/>
  <c r="M78" i="2"/>
  <c r="H78" i="2"/>
  <c r="F78" i="2"/>
  <c r="C78" i="2"/>
  <c r="A78" i="2"/>
  <c r="T76" i="2"/>
  <c r="O76" i="2"/>
  <c r="H76" i="2"/>
  <c r="C76" i="2"/>
  <c r="T73" i="2"/>
  <c r="R73" i="2"/>
  <c r="O73" i="2"/>
  <c r="M73" i="2"/>
  <c r="H73" i="2"/>
  <c r="F73" i="2"/>
  <c r="C73" i="2"/>
  <c r="A73" i="2"/>
  <c r="T71" i="2"/>
  <c r="O71" i="2"/>
  <c r="H71" i="2"/>
  <c r="C71" i="2"/>
  <c r="T68" i="2"/>
  <c r="R68" i="2"/>
  <c r="O68" i="2"/>
  <c r="M68" i="2"/>
  <c r="H68" i="2"/>
  <c r="F68" i="2"/>
  <c r="C68" i="2"/>
  <c r="A68" i="2"/>
  <c r="T66" i="2"/>
  <c r="O66" i="2"/>
  <c r="H66" i="2"/>
  <c r="C66" i="2"/>
  <c r="T63" i="2"/>
  <c r="R63" i="2"/>
  <c r="O63" i="2"/>
  <c r="M63" i="2"/>
  <c r="H63" i="2"/>
  <c r="F63" i="2"/>
  <c r="C63" i="2"/>
  <c r="A63" i="2"/>
  <c r="T61" i="2"/>
  <c r="O61" i="2"/>
  <c r="H61" i="2"/>
  <c r="C61" i="2"/>
  <c r="T58" i="2"/>
  <c r="R58" i="2"/>
  <c r="O58" i="2"/>
  <c r="M58" i="2"/>
  <c r="H58" i="2"/>
  <c r="F58" i="2"/>
  <c r="C58" i="2"/>
  <c r="A58" i="2"/>
  <c r="T56" i="2"/>
  <c r="O56" i="2"/>
  <c r="H56" i="2"/>
  <c r="C56" i="2"/>
  <c r="T53" i="2"/>
  <c r="R53" i="2"/>
  <c r="O53" i="2"/>
  <c r="M53" i="2"/>
  <c r="H53" i="2"/>
  <c r="F53" i="2"/>
  <c r="C53" i="2"/>
  <c r="A53" i="2"/>
  <c r="T51" i="2"/>
  <c r="O51" i="2"/>
  <c r="H51" i="2"/>
  <c r="C51" i="2"/>
  <c r="T48" i="2"/>
  <c r="R48" i="2"/>
  <c r="O48" i="2"/>
  <c r="M48" i="2"/>
  <c r="H48" i="2"/>
  <c r="F48" i="2"/>
  <c r="C48" i="2"/>
  <c r="A48" i="2"/>
  <c r="T46" i="2"/>
  <c r="O46" i="2"/>
  <c r="H46" i="2"/>
  <c r="C46" i="2"/>
  <c r="T43" i="2"/>
  <c r="R43" i="2"/>
  <c r="O43" i="2"/>
  <c r="M43" i="2"/>
  <c r="H43" i="2"/>
  <c r="F43" i="2"/>
  <c r="C43" i="2"/>
  <c r="A43" i="2"/>
  <c r="T41" i="2"/>
  <c r="O41" i="2"/>
  <c r="H41" i="2"/>
  <c r="C41" i="2"/>
  <c r="T38" i="2"/>
  <c r="R38" i="2"/>
  <c r="O38" i="2"/>
  <c r="M38" i="2"/>
  <c r="H38" i="2"/>
  <c r="F38" i="2"/>
  <c r="C38" i="2"/>
  <c r="A38" i="2"/>
  <c r="T36" i="2"/>
  <c r="O36" i="2"/>
  <c r="H36" i="2"/>
  <c r="C36" i="2"/>
  <c r="T33" i="2"/>
  <c r="R33" i="2"/>
  <c r="O33" i="2"/>
  <c r="M33" i="2"/>
  <c r="H33" i="2"/>
  <c r="F33" i="2"/>
  <c r="C33" i="2"/>
  <c r="A33" i="2"/>
  <c r="T31" i="2"/>
  <c r="O31" i="2"/>
  <c r="H31" i="2"/>
  <c r="C31" i="2"/>
  <c r="T28" i="2"/>
  <c r="R28" i="2"/>
  <c r="O28" i="2"/>
  <c r="M28" i="2"/>
  <c r="H28" i="2"/>
  <c r="F28" i="2"/>
  <c r="C28" i="2"/>
  <c r="A28" i="2"/>
  <c r="T26" i="2"/>
  <c r="O26" i="2"/>
  <c r="H26" i="2"/>
  <c r="C26" i="2"/>
  <c r="T23" i="2"/>
  <c r="R23" i="2"/>
  <c r="O23" i="2"/>
  <c r="M23" i="2"/>
  <c r="H23" i="2"/>
  <c r="F23" i="2"/>
  <c r="C23" i="2"/>
  <c r="A23" i="2"/>
  <c r="T21" i="2"/>
  <c r="O21" i="2"/>
  <c r="H21" i="2"/>
  <c r="C21" i="2"/>
  <c r="T18" i="2"/>
  <c r="R18" i="2"/>
  <c r="O18" i="2"/>
  <c r="M18" i="2"/>
  <c r="H18" i="2"/>
  <c r="F18" i="2"/>
  <c r="C18" i="2"/>
  <c r="A18" i="2"/>
  <c r="T16" i="2"/>
  <c r="O16" i="2"/>
  <c r="H16" i="2"/>
  <c r="C16" i="2"/>
  <c r="T13" i="2"/>
  <c r="R13" i="2"/>
  <c r="O13" i="2"/>
  <c r="M13" i="2"/>
  <c r="H13" i="2"/>
  <c r="F13" i="2"/>
  <c r="C13" i="2"/>
  <c r="A13" i="2"/>
  <c r="T11" i="2"/>
  <c r="O11" i="2"/>
  <c r="H11" i="2"/>
  <c r="C11" i="2"/>
  <c r="T8" i="2"/>
  <c r="R8" i="2"/>
  <c r="O8" i="2"/>
  <c r="M8" i="2"/>
  <c r="H8" i="2"/>
  <c r="F8" i="2"/>
  <c r="C8" i="2"/>
  <c r="A8" i="2"/>
  <c r="T6" i="2"/>
  <c r="G3" i="5"/>
  <c r="O6" i="2"/>
  <c r="H6" i="2"/>
  <c r="E3" i="5"/>
  <c r="C6" i="2"/>
  <c r="Q9" i="4"/>
  <c r="Q10" i="4"/>
  <c r="Q11" i="4"/>
  <c r="Q12" i="4"/>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3" i="2"/>
  <c r="H3" i="2"/>
  <c r="P7" i="5"/>
  <c r="R9" i="5"/>
  <c r="R8" i="5"/>
  <c r="V18" i="5"/>
  <c r="T15" i="5"/>
  <c r="P6" i="5"/>
  <c r="R10" i="5"/>
  <c r="P3" i="5"/>
  <c r="P4" i="5"/>
  <c r="T11" i="5"/>
  <c r="R12" i="5"/>
  <c r="C7" i="5"/>
  <c r="D7" i="5"/>
  <c r="E7" i="5"/>
  <c r="F7" i="5"/>
  <c r="G7" i="5"/>
  <c r="H7" i="5"/>
  <c r="I7" i="5"/>
  <c r="J7" i="5"/>
  <c r="C8" i="5"/>
  <c r="D8" i="5"/>
  <c r="E8" i="5"/>
  <c r="F8" i="5"/>
  <c r="G8" i="5"/>
  <c r="H8" i="5"/>
  <c r="I8" i="5"/>
  <c r="J8" i="5"/>
  <c r="C9" i="5"/>
  <c r="D9" i="5"/>
  <c r="E9" i="5"/>
  <c r="F9" i="5"/>
  <c r="G9" i="5"/>
  <c r="H9" i="5"/>
  <c r="I9" i="5"/>
  <c r="J9" i="5"/>
  <c r="C10" i="5"/>
  <c r="D10" i="5"/>
  <c r="E10" i="5"/>
  <c r="F10" i="5"/>
  <c r="G10" i="5"/>
  <c r="H10" i="5"/>
  <c r="I10" i="5"/>
  <c r="J10" i="5"/>
  <c r="C11" i="5"/>
  <c r="D11" i="5"/>
  <c r="E11" i="5"/>
  <c r="F11" i="5"/>
  <c r="G11" i="5"/>
  <c r="H11" i="5"/>
  <c r="I11" i="5"/>
  <c r="J11" i="5"/>
  <c r="C12" i="5"/>
  <c r="D12" i="5"/>
  <c r="E12" i="5"/>
  <c r="F12" i="5"/>
  <c r="G12" i="5"/>
  <c r="H12" i="5"/>
  <c r="I12" i="5"/>
  <c r="J12" i="5"/>
  <c r="C13" i="5"/>
  <c r="D13" i="5"/>
  <c r="E13" i="5"/>
  <c r="F13" i="5"/>
  <c r="G13" i="5"/>
  <c r="H13" i="5"/>
  <c r="I13" i="5"/>
  <c r="J13" i="5"/>
  <c r="T14" i="5"/>
  <c r="C14" i="5"/>
  <c r="D14" i="5"/>
  <c r="E14" i="5"/>
  <c r="F14" i="5"/>
  <c r="G14" i="5"/>
  <c r="H14" i="5"/>
  <c r="I14" i="5"/>
  <c r="J14" i="5"/>
  <c r="C15" i="5"/>
  <c r="D15" i="5"/>
  <c r="E15" i="5"/>
  <c r="F15" i="5"/>
  <c r="G15" i="5"/>
  <c r="H15" i="5"/>
  <c r="I15" i="5"/>
  <c r="J15" i="5"/>
  <c r="T16" i="5"/>
  <c r="C16" i="5"/>
  <c r="D16" i="5"/>
  <c r="E16" i="5"/>
  <c r="F16" i="5"/>
  <c r="G16" i="5"/>
  <c r="H16" i="5"/>
  <c r="I16" i="5"/>
  <c r="J16" i="5"/>
  <c r="V17" i="5"/>
  <c r="C17" i="5"/>
  <c r="D17" i="5"/>
  <c r="E17" i="5"/>
  <c r="F17" i="5"/>
  <c r="G17" i="5"/>
  <c r="H17" i="5"/>
  <c r="I17" i="5"/>
  <c r="J17" i="5"/>
  <c r="C18" i="5"/>
  <c r="D18" i="5"/>
  <c r="E18" i="5"/>
  <c r="F18" i="5"/>
  <c r="G18" i="5"/>
  <c r="H18" i="5"/>
  <c r="I18" i="5"/>
  <c r="J18" i="5"/>
  <c r="V19" i="5"/>
  <c r="C19" i="5"/>
  <c r="D19" i="5"/>
  <c r="E19" i="5"/>
  <c r="F19" i="5"/>
  <c r="G19" i="5"/>
  <c r="H19" i="5"/>
  <c r="I19" i="5"/>
  <c r="J19" i="5"/>
  <c r="V20" i="5"/>
  <c r="C20" i="5"/>
  <c r="D20" i="5"/>
  <c r="E20" i="5"/>
  <c r="F20" i="5"/>
  <c r="G20" i="5"/>
  <c r="H20" i="5"/>
  <c r="I20" i="5"/>
  <c r="J20" i="5"/>
  <c r="X21" i="5"/>
  <c r="C21" i="5"/>
  <c r="D21" i="5"/>
  <c r="E21" i="5"/>
  <c r="F21" i="5"/>
  <c r="G21" i="5"/>
  <c r="H21" i="5"/>
  <c r="I21" i="5"/>
  <c r="J21" i="5"/>
  <c r="X22" i="5"/>
  <c r="C22" i="5"/>
  <c r="D22" i="5"/>
  <c r="E22" i="5"/>
  <c r="F22" i="5"/>
  <c r="G22" i="5"/>
  <c r="H22" i="5"/>
  <c r="I22" i="5"/>
  <c r="J22" i="5"/>
  <c r="X23" i="5"/>
  <c r="C23" i="5"/>
  <c r="D23" i="5"/>
  <c r="E23" i="5"/>
  <c r="F23" i="5"/>
  <c r="G23" i="5"/>
  <c r="H23" i="5"/>
  <c r="I23" i="5"/>
  <c r="J23" i="5"/>
  <c r="X24" i="5"/>
  <c r="C24" i="5"/>
  <c r="D24" i="5"/>
  <c r="E24" i="5"/>
  <c r="F24" i="5"/>
  <c r="G24" i="5"/>
  <c r="H24" i="5"/>
  <c r="I24" i="5"/>
  <c r="J24" i="5"/>
  <c r="C25" i="5"/>
  <c r="D25" i="5"/>
  <c r="E25" i="5"/>
  <c r="F25" i="5"/>
  <c r="G25" i="5"/>
  <c r="H25" i="5"/>
  <c r="I25" i="5"/>
  <c r="J25" i="5"/>
  <c r="X26" i="5"/>
  <c r="C26" i="5"/>
  <c r="D26" i="5"/>
  <c r="E26" i="5"/>
  <c r="F26" i="5"/>
  <c r="G26" i="5"/>
  <c r="H26" i="5"/>
  <c r="I26" i="5"/>
  <c r="J26" i="5"/>
  <c r="Z27" i="5"/>
  <c r="C27" i="5"/>
  <c r="D27" i="5"/>
  <c r="E27" i="5"/>
  <c r="F27" i="5"/>
  <c r="G27" i="5"/>
  <c r="H27" i="5"/>
  <c r="I27" i="5"/>
  <c r="J27" i="5"/>
  <c r="Z28" i="5"/>
  <c r="C28" i="5"/>
  <c r="D28" i="5"/>
  <c r="E28" i="5"/>
  <c r="F28" i="5"/>
  <c r="G28" i="5"/>
  <c r="H28" i="5"/>
  <c r="I28" i="5"/>
  <c r="J28" i="5"/>
  <c r="Z29" i="5"/>
  <c r="C29" i="5"/>
  <c r="D29" i="5"/>
  <c r="E29" i="5"/>
  <c r="F29" i="5"/>
  <c r="G29" i="5"/>
  <c r="H29" i="5"/>
  <c r="I29" i="5"/>
  <c r="J29" i="5"/>
  <c r="Z30" i="5"/>
  <c r="C30" i="5"/>
  <c r="D30" i="5"/>
  <c r="E30" i="5"/>
  <c r="F30" i="5"/>
  <c r="G30" i="5"/>
  <c r="H30" i="5"/>
  <c r="I30" i="5"/>
  <c r="J30" i="5"/>
  <c r="Z31" i="5"/>
  <c r="C31" i="5"/>
  <c r="D31" i="5"/>
  <c r="E31" i="5"/>
  <c r="F31" i="5"/>
  <c r="G31" i="5"/>
  <c r="H31" i="5"/>
  <c r="I31" i="5"/>
  <c r="J31" i="5"/>
  <c r="C32" i="5"/>
  <c r="D32" i="5"/>
  <c r="E32" i="5"/>
  <c r="F32" i="5"/>
  <c r="G32" i="5"/>
  <c r="H32" i="5"/>
  <c r="I32" i="5"/>
  <c r="J32" i="5"/>
  <c r="B33" i="5"/>
  <c r="C33" i="5"/>
  <c r="D33" i="5"/>
  <c r="E33" i="5"/>
  <c r="F33" i="5"/>
  <c r="G33" i="5"/>
  <c r="H33" i="5"/>
  <c r="I33" i="5"/>
  <c r="J33" i="5"/>
  <c r="B34" i="5"/>
  <c r="C34" i="5"/>
  <c r="D34" i="5"/>
  <c r="E34" i="5"/>
  <c r="F34" i="5"/>
  <c r="G34" i="5"/>
  <c r="H34" i="5"/>
  <c r="I34" i="5"/>
  <c r="J34" i="5"/>
  <c r="B35" i="5"/>
  <c r="C35" i="5"/>
  <c r="D35" i="5"/>
  <c r="E35" i="5"/>
  <c r="F35" i="5"/>
  <c r="G35" i="5"/>
  <c r="H35" i="5"/>
  <c r="I35" i="5"/>
  <c r="J35" i="5"/>
  <c r="B36" i="5"/>
  <c r="C36" i="5"/>
  <c r="D36" i="5"/>
  <c r="E36" i="5"/>
  <c r="F36" i="5"/>
  <c r="G36" i="5"/>
  <c r="H36" i="5"/>
  <c r="I36" i="5"/>
  <c r="J36" i="5"/>
  <c r="B37" i="5"/>
  <c r="C37" i="5"/>
  <c r="D37" i="5"/>
  <c r="E37" i="5"/>
  <c r="F37" i="5"/>
  <c r="G37" i="5"/>
  <c r="H37" i="5"/>
  <c r="I37" i="5"/>
  <c r="J37" i="5"/>
  <c r="B38" i="5"/>
  <c r="C38" i="5"/>
  <c r="D38" i="5"/>
  <c r="E38" i="5"/>
  <c r="F38" i="5"/>
  <c r="G38" i="5"/>
  <c r="H38" i="5"/>
  <c r="I38" i="5"/>
  <c r="J38" i="5"/>
  <c r="B39" i="5"/>
  <c r="C39" i="5"/>
  <c r="D39" i="5"/>
  <c r="E39" i="5"/>
  <c r="F39" i="5"/>
  <c r="G39" i="5"/>
  <c r="H39" i="5"/>
  <c r="I39" i="5"/>
  <c r="J39" i="5"/>
  <c r="B40" i="5"/>
  <c r="C40" i="5"/>
  <c r="D40" i="5"/>
  <c r="E40" i="5"/>
  <c r="F40" i="5"/>
  <c r="G40" i="5"/>
  <c r="H40" i="5"/>
  <c r="I40" i="5"/>
  <c r="J40" i="5"/>
  <c r="B41" i="5"/>
  <c r="C41" i="5"/>
  <c r="D41" i="5"/>
  <c r="E41" i="5"/>
  <c r="F41" i="5"/>
  <c r="G41" i="5"/>
  <c r="H41" i="5"/>
  <c r="I41" i="5"/>
  <c r="J41" i="5"/>
  <c r="B42" i="5"/>
  <c r="C42" i="5"/>
  <c r="D42" i="5"/>
  <c r="E42" i="5"/>
  <c r="F42" i="5"/>
  <c r="G42" i="5"/>
  <c r="H42" i="5"/>
  <c r="I42" i="5"/>
  <c r="J42" i="5"/>
  <c r="B43" i="5"/>
  <c r="C43" i="5"/>
  <c r="D43" i="5"/>
  <c r="E43" i="5"/>
  <c r="F43" i="5"/>
  <c r="G43" i="5"/>
  <c r="H43" i="5"/>
  <c r="I43" i="5"/>
  <c r="J43" i="5"/>
  <c r="B44" i="5"/>
  <c r="C44" i="5"/>
  <c r="D44" i="5"/>
  <c r="E44" i="5"/>
  <c r="F44" i="5"/>
  <c r="G44" i="5"/>
  <c r="H44" i="5"/>
  <c r="I44" i="5"/>
  <c r="J44" i="5"/>
  <c r="B45" i="5"/>
  <c r="C45" i="5"/>
  <c r="D45" i="5"/>
  <c r="E45" i="5"/>
  <c r="F45" i="5"/>
  <c r="G45" i="5"/>
  <c r="H45" i="5"/>
  <c r="I45" i="5"/>
  <c r="J45" i="5"/>
  <c r="B46" i="5"/>
  <c r="C46" i="5"/>
  <c r="D46" i="5"/>
  <c r="E46" i="5"/>
  <c r="F46" i="5"/>
  <c r="G46" i="5"/>
  <c r="H46" i="5"/>
  <c r="I46" i="5"/>
  <c r="J46" i="5"/>
  <c r="B47" i="5"/>
  <c r="C47" i="5"/>
  <c r="D47" i="5"/>
  <c r="E47" i="5"/>
  <c r="F47" i="5"/>
  <c r="G47" i="5"/>
  <c r="H47" i="5"/>
  <c r="I47" i="5"/>
  <c r="J47" i="5"/>
  <c r="B48" i="5"/>
  <c r="C48" i="5"/>
  <c r="D48" i="5"/>
  <c r="E48" i="5"/>
  <c r="F48" i="5"/>
  <c r="G48" i="5"/>
  <c r="H48" i="5"/>
  <c r="I48" i="5"/>
  <c r="J48" i="5"/>
  <c r="B49" i="5"/>
  <c r="C49" i="5"/>
  <c r="D49" i="5"/>
  <c r="E49" i="5"/>
  <c r="F49" i="5"/>
  <c r="G49" i="5"/>
  <c r="H49" i="5"/>
  <c r="I49" i="5"/>
  <c r="J49" i="5"/>
  <c r="B50" i="5"/>
  <c r="C50" i="5"/>
  <c r="D50" i="5"/>
  <c r="E50" i="5"/>
  <c r="F50" i="5"/>
  <c r="G50" i="5"/>
  <c r="H50" i="5"/>
  <c r="I50" i="5"/>
  <c r="J50" i="5"/>
  <c r="B51" i="5"/>
  <c r="C51" i="5"/>
  <c r="D51" i="5"/>
  <c r="E51" i="5"/>
  <c r="F51" i="5"/>
  <c r="G51" i="5"/>
  <c r="H51" i="5"/>
  <c r="I51" i="5"/>
  <c r="J51" i="5"/>
  <c r="B52" i="5"/>
  <c r="C52" i="5"/>
  <c r="D52" i="5"/>
  <c r="E52" i="5"/>
  <c r="F52" i="5"/>
  <c r="G52" i="5"/>
  <c r="H52" i="5"/>
  <c r="I52" i="5"/>
  <c r="J52" i="5"/>
  <c r="B53" i="5"/>
  <c r="C53" i="5"/>
  <c r="D53" i="5"/>
  <c r="E53" i="5"/>
  <c r="F53" i="5"/>
  <c r="G53" i="5"/>
  <c r="H53" i="5"/>
  <c r="I53" i="5"/>
  <c r="J53" i="5"/>
  <c r="B54" i="5"/>
  <c r="C54" i="5"/>
  <c r="D54" i="5"/>
  <c r="E54" i="5"/>
  <c r="F54" i="5"/>
  <c r="G54" i="5"/>
  <c r="H54" i="5"/>
  <c r="I54" i="5"/>
  <c r="J54" i="5"/>
  <c r="B55" i="5"/>
  <c r="C55" i="5"/>
  <c r="D55" i="5"/>
  <c r="E55" i="5"/>
  <c r="F55" i="5"/>
  <c r="G55" i="5"/>
  <c r="H55" i="5"/>
  <c r="I55" i="5"/>
  <c r="J55" i="5"/>
  <c r="B56" i="5"/>
  <c r="C56" i="5"/>
  <c r="D56" i="5"/>
  <c r="E56" i="5"/>
  <c r="F56" i="5"/>
  <c r="G56" i="5"/>
  <c r="H56" i="5"/>
  <c r="I56" i="5"/>
  <c r="J56" i="5"/>
  <c r="B57" i="5"/>
  <c r="C57" i="5"/>
  <c r="D57" i="5"/>
  <c r="E57" i="5"/>
  <c r="F57" i="5"/>
  <c r="G57" i="5"/>
  <c r="H57" i="5"/>
  <c r="I57" i="5"/>
  <c r="J57" i="5"/>
  <c r="B58" i="5"/>
  <c r="C58" i="5"/>
  <c r="D58" i="5"/>
  <c r="E58" i="5"/>
  <c r="F58" i="5"/>
  <c r="G58" i="5"/>
  <c r="H58" i="5"/>
  <c r="I58" i="5"/>
  <c r="J58" i="5"/>
  <c r="B59" i="5"/>
  <c r="C59" i="5"/>
  <c r="D59" i="5"/>
  <c r="E59" i="5"/>
  <c r="F59" i="5"/>
  <c r="G59" i="5"/>
  <c r="H59" i="5"/>
  <c r="I59" i="5"/>
  <c r="J59" i="5"/>
  <c r="B60" i="5"/>
  <c r="C60" i="5"/>
  <c r="D60" i="5"/>
  <c r="E60" i="5"/>
  <c r="F60" i="5"/>
  <c r="G60" i="5"/>
  <c r="H60" i="5"/>
  <c r="I60" i="5"/>
  <c r="J60" i="5"/>
  <c r="B61" i="5"/>
  <c r="C61" i="5"/>
  <c r="D61" i="5"/>
  <c r="E61" i="5"/>
  <c r="F61" i="5"/>
  <c r="G61" i="5"/>
  <c r="H61" i="5"/>
  <c r="I61" i="5"/>
  <c r="J61" i="5"/>
  <c r="B62" i="5"/>
  <c r="C62" i="5"/>
  <c r="D62" i="5"/>
  <c r="E62" i="5"/>
  <c r="F62" i="5"/>
  <c r="G62" i="5"/>
  <c r="H62" i="5"/>
  <c r="I62" i="5"/>
  <c r="J62" i="5"/>
  <c r="B63" i="5"/>
  <c r="C63" i="5"/>
  <c r="D63" i="5"/>
  <c r="E63" i="5"/>
  <c r="F63" i="5"/>
  <c r="G63" i="5"/>
  <c r="H63" i="5"/>
  <c r="I63" i="5"/>
  <c r="J63" i="5"/>
  <c r="B64" i="5"/>
  <c r="C64" i="5"/>
  <c r="D64" i="5"/>
  <c r="E64" i="5"/>
  <c r="F64" i="5"/>
  <c r="G64" i="5"/>
  <c r="H64" i="5"/>
  <c r="I64" i="5"/>
  <c r="J64" i="5"/>
  <c r="B65" i="5"/>
  <c r="C65" i="5"/>
  <c r="D65" i="5"/>
  <c r="E65" i="5"/>
  <c r="F65" i="5"/>
  <c r="G65" i="5"/>
  <c r="H65" i="5"/>
  <c r="I65" i="5"/>
  <c r="J65" i="5"/>
  <c r="B66" i="5"/>
  <c r="C66" i="5"/>
  <c r="D66" i="5"/>
  <c r="E66" i="5"/>
  <c r="F66" i="5"/>
  <c r="G66" i="5"/>
  <c r="H66" i="5"/>
  <c r="I66" i="5"/>
  <c r="J66" i="5"/>
  <c r="B67" i="5"/>
  <c r="C67" i="5"/>
  <c r="D67" i="5"/>
  <c r="E67" i="5"/>
  <c r="F67" i="5"/>
  <c r="G67" i="5"/>
  <c r="H67" i="5"/>
  <c r="I67" i="5"/>
  <c r="J67" i="5"/>
  <c r="B68" i="5"/>
  <c r="C68" i="5"/>
  <c r="D68" i="5"/>
  <c r="E68" i="5"/>
  <c r="F68" i="5"/>
  <c r="G68" i="5"/>
  <c r="H68" i="5"/>
  <c r="I68" i="5"/>
  <c r="J68" i="5"/>
  <c r="B69" i="5"/>
  <c r="C69" i="5"/>
  <c r="D69" i="5"/>
  <c r="E69" i="5"/>
  <c r="F69" i="5"/>
  <c r="G69" i="5"/>
  <c r="H69" i="5"/>
  <c r="I69" i="5"/>
  <c r="J69" i="5"/>
  <c r="B70" i="5"/>
  <c r="C70" i="5"/>
  <c r="D70" i="5"/>
  <c r="E70" i="5"/>
  <c r="F70" i="5"/>
  <c r="G70" i="5"/>
  <c r="H70" i="5"/>
  <c r="I70" i="5"/>
  <c r="J70" i="5"/>
  <c r="B71" i="5"/>
  <c r="C71" i="5"/>
  <c r="D71" i="5"/>
  <c r="E71" i="5"/>
  <c r="F71" i="5"/>
  <c r="G71" i="5"/>
  <c r="H71" i="5"/>
  <c r="I71" i="5"/>
  <c r="J71" i="5"/>
  <c r="B72" i="5"/>
  <c r="C72" i="5"/>
  <c r="D72" i="5"/>
  <c r="E72" i="5"/>
  <c r="F72" i="5"/>
  <c r="G72" i="5"/>
  <c r="H72" i="5"/>
  <c r="I72" i="5"/>
  <c r="J72" i="5"/>
  <c r="B73" i="5"/>
  <c r="C73" i="5"/>
  <c r="D73" i="5"/>
  <c r="E73" i="5"/>
  <c r="F73" i="5"/>
  <c r="G73" i="5"/>
  <c r="H73" i="5"/>
  <c r="I73" i="5"/>
  <c r="J73" i="5"/>
  <c r="B74" i="5"/>
  <c r="C74" i="5"/>
  <c r="D74" i="5"/>
  <c r="E74" i="5"/>
  <c r="F74" i="5"/>
  <c r="G74" i="5"/>
  <c r="H74" i="5"/>
  <c r="I74" i="5"/>
  <c r="J74" i="5"/>
  <c r="B75" i="5"/>
  <c r="C75" i="5"/>
  <c r="D75" i="5"/>
  <c r="E75" i="5"/>
  <c r="F75" i="5"/>
  <c r="G75" i="5"/>
  <c r="H75" i="5"/>
  <c r="I75" i="5"/>
  <c r="J75" i="5"/>
  <c r="B76" i="5"/>
  <c r="C76" i="5"/>
  <c r="D76" i="5"/>
  <c r="E76" i="5"/>
  <c r="F76" i="5"/>
  <c r="G76" i="5"/>
  <c r="H76" i="5"/>
  <c r="I76" i="5"/>
  <c r="J76" i="5"/>
  <c r="B77" i="5"/>
  <c r="C77" i="5"/>
  <c r="D77" i="5"/>
  <c r="E77" i="5"/>
  <c r="F77" i="5"/>
  <c r="G77" i="5"/>
  <c r="H77" i="5"/>
  <c r="I77" i="5"/>
  <c r="J77" i="5"/>
  <c r="B78" i="5"/>
  <c r="C78" i="5"/>
  <c r="D78" i="5"/>
  <c r="E78" i="5"/>
  <c r="F78" i="5"/>
  <c r="G78" i="5"/>
  <c r="H78" i="5"/>
  <c r="I78" i="5"/>
  <c r="J78" i="5"/>
  <c r="B79" i="5"/>
  <c r="C79" i="5"/>
  <c r="D79" i="5"/>
  <c r="E79" i="5"/>
  <c r="F79" i="5"/>
  <c r="G79" i="5"/>
  <c r="H79" i="5"/>
  <c r="I79" i="5"/>
  <c r="J79" i="5"/>
  <c r="B80" i="5"/>
  <c r="C80" i="5"/>
  <c r="D80" i="5"/>
  <c r="E80" i="5"/>
  <c r="F80" i="5"/>
  <c r="G80" i="5"/>
  <c r="H80" i="5"/>
  <c r="I80" i="5"/>
  <c r="J80" i="5"/>
  <c r="B81" i="5"/>
  <c r="C81" i="5"/>
  <c r="D81" i="5"/>
  <c r="E81" i="5"/>
  <c r="F81" i="5"/>
  <c r="G81" i="5"/>
  <c r="H81" i="5"/>
  <c r="I81" i="5"/>
  <c r="J81" i="5"/>
  <c r="B82" i="5"/>
  <c r="C82" i="5"/>
  <c r="D82" i="5"/>
  <c r="E82" i="5"/>
  <c r="F82" i="5"/>
  <c r="G82" i="5"/>
  <c r="H82" i="5"/>
  <c r="I82" i="5"/>
  <c r="J82" i="5"/>
  <c r="B83" i="5"/>
  <c r="C83" i="5"/>
  <c r="D83" i="5"/>
  <c r="E83" i="5"/>
  <c r="F83" i="5"/>
  <c r="G83" i="5"/>
  <c r="H83" i="5"/>
  <c r="I83" i="5"/>
  <c r="J83" i="5"/>
  <c r="B84" i="5"/>
  <c r="C84" i="5"/>
  <c r="D84" i="5"/>
  <c r="E84" i="5"/>
  <c r="F84" i="5"/>
  <c r="G84" i="5"/>
  <c r="H84" i="5"/>
  <c r="I84" i="5"/>
  <c r="J84" i="5"/>
  <c r="B85" i="5"/>
  <c r="C85" i="5"/>
  <c r="D85" i="5"/>
  <c r="E85" i="5"/>
  <c r="F85" i="5"/>
  <c r="G85" i="5"/>
  <c r="H85" i="5"/>
  <c r="I85" i="5"/>
  <c r="J85" i="5"/>
  <c r="B86" i="5"/>
  <c r="C86" i="5"/>
  <c r="D86" i="5"/>
  <c r="E86" i="5"/>
  <c r="F86" i="5"/>
  <c r="G86" i="5"/>
  <c r="H86" i="5"/>
  <c r="I86" i="5"/>
  <c r="J86" i="5"/>
  <c r="B87" i="5"/>
  <c r="C87" i="5"/>
  <c r="D87" i="5"/>
  <c r="E87" i="5"/>
  <c r="F87" i="5"/>
  <c r="G87" i="5"/>
  <c r="H87" i="5"/>
  <c r="I87" i="5"/>
  <c r="J87" i="5"/>
  <c r="B88" i="5"/>
  <c r="C88" i="5"/>
  <c r="D88" i="5"/>
  <c r="E88" i="5"/>
  <c r="F88" i="5"/>
  <c r="G88" i="5"/>
  <c r="H88" i="5"/>
  <c r="I88" i="5"/>
  <c r="J88" i="5"/>
  <c r="B89" i="5"/>
  <c r="C89" i="5"/>
  <c r="D89" i="5"/>
  <c r="E89" i="5"/>
  <c r="F89" i="5"/>
  <c r="G89" i="5"/>
  <c r="H89" i="5"/>
  <c r="I89" i="5"/>
  <c r="J89" i="5"/>
  <c r="B90" i="5"/>
  <c r="C90" i="5"/>
  <c r="D90" i="5"/>
  <c r="E90" i="5"/>
  <c r="F90" i="5"/>
  <c r="G90" i="5"/>
  <c r="H90" i="5"/>
  <c r="I90" i="5"/>
  <c r="J90" i="5"/>
  <c r="B91" i="5"/>
  <c r="C91" i="5"/>
  <c r="D91" i="5"/>
  <c r="E91" i="5"/>
  <c r="F91" i="5"/>
  <c r="G91" i="5"/>
  <c r="H91" i="5"/>
  <c r="I91" i="5"/>
  <c r="J91" i="5"/>
  <c r="B92" i="5"/>
  <c r="C92" i="5"/>
  <c r="D92" i="5"/>
  <c r="E92" i="5"/>
  <c r="F92" i="5"/>
  <c r="G92" i="5"/>
  <c r="H92" i="5"/>
  <c r="I92" i="5"/>
  <c r="J92" i="5"/>
  <c r="B93" i="5"/>
  <c r="C93" i="5"/>
  <c r="D93" i="5"/>
  <c r="E93" i="5"/>
  <c r="F93" i="5"/>
  <c r="G93" i="5"/>
  <c r="H93" i="5"/>
  <c r="I93" i="5"/>
  <c r="J93" i="5"/>
  <c r="B94" i="5"/>
  <c r="C94" i="5"/>
  <c r="D94" i="5"/>
  <c r="E94" i="5"/>
  <c r="F94" i="5"/>
  <c r="G94" i="5"/>
  <c r="H94" i="5"/>
  <c r="I94" i="5"/>
  <c r="J94" i="5"/>
  <c r="B95" i="5"/>
  <c r="C95" i="5"/>
  <c r="D95" i="5"/>
  <c r="E95" i="5"/>
  <c r="F95" i="5"/>
  <c r="G95" i="5"/>
  <c r="H95" i="5"/>
  <c r="I95" i="5"/>
  <c r="J95" i="5"/>
  <c r="B96" i="5"/>
  <c r="C96" i="5"/>
  <c r="D96" i="5"/>
  <c r="E96" i="5"/>
  <c r="F96" i="5"/>
  <c r="G96" i="5"/>
  <c r="H96" i="5"/>
  <c r="I96" i="5"/>
  <c r="J96" i="5"/>
  <c r="B97" i="5"/>
  <c r="C97" i="5"/>
  <c r="D97" i="5"/>
  <c r="E97" i="5"/>
  <c r="F97" i="5"/>
  <c r="G97" i="5"/>
  <c r="H97" i="5"/>
  <c r="I97" i="5"/>
  <c r="J97" i="5"/>
  <c r="B98" i="5"/>
  <c r="C98" i="5"/>
  <c r="D98" i="5"/>
  <c r="E98" i="5"/>
  <c r="F98" i="5"/>
  <c r="G98" i="5"/>
  <c r="H98" i="5"/>
  <c r="I98" i="5"/>
  <c r="J98" i="5"/>
  <c r="B99" i="5"/>
  <c r="C99" i="5"/>
  <c r="D99" i="5"/>
  <c r="E99" i="5"/>
  <c r="F99" i="5"/>
  <c r="G99" i="5"/>
  <c r="H99" i="5"/>
  <c r="I99" i="5"/>
  <c r="J99" i="5"/>
  <c r="B100" i="5"/>
  <c r="C100" i="5"/>
  <c r="D100" i="5"/>
  <c r="E100" i="5"/>
  <c r="F100" i="5"/>
  <c r="G100" i="5"/>
  <c r="H100" i="5"/>
  <c r="I100" i="5"/>
  <c r="J100" i="5"/>
  <c r="B101" i="5"/>
  <c r="C101" i="5"/>
  <c r="D101" i="5"/>
  <c r="E101" i="5"/>
  <c r="F101" i="5"/>
  <c r="G101" i="5"/>
  <c r="H101" i="5"/>
  <c r="I101" i="5"/>
  <c r="J101" i="5"/>
  <c r="C4" i="5"/>
  <c r="D4" i="5"/>
  <c r="E4" i="5"/>
  <c r="F4" i="5"/>
  <c r="G4" i="5"/>
  <c r="H4" i="5"/>
  <c r="I4" i="5"/>
  <c r="J4" i="5"/>
  <c r="P5" i="5"/>
  <c r="C5" i="5"/>
  <c r="D5" i="5"/>
  <c r="E5" i="5"/>
  <c r="F5" i="5"/>
  <c r="G5" i="5"/>
  <c r="H5" i="5"/>
  <c r="I5" i="5"/>
  <c r="J5" i="5"/>
  <c r="C6" i="5"/>
  <c r="D6" i="5"/>
  <c r="E6" i="5"/>
  <c r="F6" i="5"/>
  <c r="G6" i="5"/>
  <c r="H6" i="5"/>
  <c r="I6" i="5"/>
  <c r="J6" i="5"/>
  <c r="F3" i="5"/>
  <c r="H3" i="5"/>
  <c r="I3" i="5"/>
  <c r="J3" i="5"/>
  <c r="J2" i="5"/>
  <c r="I2" i="5"/>
  <c r="H2" i="5"/>
  <c r="T1" i="2"/>
  <c r="G2" i="5"/>
  <c r="O1" i="2"/>
  <c r="F2" i="5"/>
  <c r="H1" i="2"/>
  <c r="E2" i="5"/>
  <c r="C1" i="2"/>
  <c r="D3" i="5"/>
  <c r="D2" i="5"/>
  <c r="C3" i="5"/>
  <c r="C2" i="5"/>
  <c r="P2" i="5"/>
  <c r="T13" i="5"/>
  <c r="T12" i="5"/>
  <c r="R11" i="5"/>
  <c r="R7" i="5"/>
  <c r="R6" i="5"/>
  <c r="F6" i="3"/>
  <c r="E6" i="3"/>
  <c r="F7" i="3"/>
  <c r="E7" i="3"/>
  <c r="F11" i="3"/>
  <c r="E11" i="3"/>
  <c r="F9" i="3"/>
  <c r="E9" i="3"/>
  <c r="F8" i="3"/>
  <c r="E8" i="3"/>
  <c r="F3" i="2"/>
  <c r="R3" i="2"/>
  <c r="C3" i="2"/>
  <c r="O3" i="2"/>
  <c r="A3" i="2"/>
  <c r="M3" i="2"/>
  <c r="F10"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<sst xmlns="http://schemas.openxmlformats.org/spreadsheetml/2006/main" count="1310" uniqueCount="90">
  <si>
    <t>ナンバー</t>
    <phoneticPr fontId="2"/>
  </si>
  <si>
    <t>氏名</t>
    <rPh sb="0" eb="2">
      <t>シメイ</t>
    </rPh>
    <phoneticPr fontId="2"/>
  </si>
  <si>
    <t>出場種目</t>
    <rPh sb="0" eb="2">
      <t>シュツジョウ</t>
    </rPh>
    <rPh sb="2" eb="4">
      <t>シュモク</t>
    </rPh>
    <phoneticPr fontId="2"/>
  </si>
  <si>
    <t>4×100ｍR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</si>
  <si>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</si>
  <si>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</si>
  <si>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</si>
  <si>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</si>
  <si>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</si>
  <si>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</si>
  <si>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</si>
  <si>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</si>
  <si>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</si>
  <si>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</si>
  <si>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</si>
  <si>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</si>
  <si>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</si>
  <si>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</si>
  <si>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</si>
  <si>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</si>
  <si>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</si>
  <si>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</si>
  <si>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</si>
  <si>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</si>
  <si>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</si>
  <si>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</si>
  <si>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</si>
  <si>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</si>
  <si>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</si>
  <si>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</si>
  <si>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</si>
  <si>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</si>
  <si>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</si>
  <si>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</si>
  <si>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</si>
  <si>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</si>
  <si>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</si>
  <si>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</si>
  <si>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</si>
  <si>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</si>
  <si>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</si>
  <si>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</si>
  <si>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</si>
  <si>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</si>
  <si>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</si>
  <si>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</si>
  <si>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</si>
  <si>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</si>
  <si>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</si>
  <si>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</si>
  <si>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</si>
  <si>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</si>
  <si>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</si>
  <si>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</si>
  <si>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</si>
  <si>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</si>
  <si>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</si>
  <si>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</si>
  <si>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</si>
  <si>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</si>
  <si>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</si>
  <si>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</si>
  <si>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</si>
  <si>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</si>
  <si>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</si>
  <si>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</si>
  <si>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</si>
  <si>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</si>
  <si>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</si>
  <si>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</si>
  <si>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</si>
  <si>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</si>
  <si>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</si>
  <si>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</si>
  <si>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</si>
  <si>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</si>
  <si>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</si>
  <si>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</si>
  <si>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</si>
  <si>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</si>
  <si>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</si>
  <si>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</si>
  <si>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</si>
  <si>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</si>
  <si>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</si>
  <si>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</si>
  <si>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</si>
  <si>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</si>
  <si>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(日)</t>
    <rPh sb="1" eb="2">
      <t>ニチ</t>
    </rPh>
    <phoneticPr fontId="2"/>
  </si>
  <si>
    <t>第７３回西尾張中学校新人陸上競技大会</t>
    <rPh sb="0" eb="1">
      <t>ダイ</t>
    </rPh>
    <rPh sb="3" eb="4">
      <t>カイ</t>
    </rPh>
    <rPh sb="4" eb="5">
      <t>ニシ</t>
    </rPh>
    <rPh sb="5" eb="7">
      <t>オワリ</t>
    </rPh>
    <rPh sb="7" eb="12">
      <t>チュウガッコウシンジン</t>
    </rPh>
    <rPh sb="12" eb="14">
      <t>リクジョウ</t>
    </rPh>
    <rPh sb="14" eb="16">
      <t>キョウギ</t>
    </rPh>
    <rPh sb="16" eb="18">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</si>
</sst>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9">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6" xfId="0" applyFont="1" applyBorder="1" applyAlignment="1">
      <alignment horizontal="distributed" vertical="distributed"/>
    </xf>
    <xf numFmtId="0" fontId="5" fillId="0" borderId="0" xfId="0" applyFont="1" applyAlignment="1">
      <alignment vertical="center"/>
    </xf>
    <xf numFmtId="0" fontId="1" fillId="0" borderId="89" xfId="0" applyFont="1" applyBorder="1">
      <alignment vertical="center"/>
    </xf>
    <xf numFmtId="0" fontId="1" fillId="0" borderId="90"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7" xfId="1" applyFont="1" applyBorder="1" applyAlignment="1" applyProtection="1">
      <alignment horizontal="center" vertical="center"/>
      <protection locked="0"/>
    </xf>
    <xf numFmtId="38" fontId="18" fillId="0" borderId="98" xfId="1" applyFont="1" applyBorder="1" applyAlignment="1" applyProtection="1">
      <alignment horizontal="center" vertical="center"/>
      <protection locked="0"/>
    </xf>
    <xf numFmtId="0" fontId="0" fillId="0" borderId="0" xfId="0" applyAlignment="1">
      <alignment horizontal="center" vertical="center"/>
    </xf>
    <xf numFmtId="0" fontId="1" fillId="0" borderId="24" xfId="0" applyFont="1" applyBorder="1" applyAlignment="1" applyProtection="1">
      <alignment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177" fontId="1" fillId="0" borderId="24" xfId="0" applyNumberFormat="1" applyFont="1" applyBorder="1" applyAlignment="1" applyProtection="1">
      <alignment horizontal="center" vertical="center" shrinkToFit="1"/>
    </xf>
    <xf numFmtId="177" fontId="1" fillId="0" borderId="22" xfId="0" applyNumberFormat="1" applyFont="1" applyBorder="1" applyAlignment="1" applyProtection="1">
      <alignment horizontal="center" vertical="center" shrinkToFit="1"/>
    </xf>
    <xf numFmtId="177" fontId="1" fillId="0" borderId="24"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2" xfId="0" applyFont="1" applyBorder="1" applyAlignment="1" applyProtection="1">
      <alignment horizontal="center" vertical="center" shrinkToFit="1"/>
    </xf>
    <xf numFmtId="0" fontId="1" fillId="0" borderId="33"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xf>
    <xf numFmtId="177" fontId="1" fillId="0" borderId="35" xfId="0" applyNumberFormat="1" applyFont="1" applyBorder="1" applyAlignment="1" applyProtection="1">
      <alignment horizontal="center" vertical="center" shrinkToFit="1"/>
    </xf>
    <xf numFmtId="177" fontId="1" fillId="0" borderId="38" xfId="0" applyNumberFormat="1"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xf>
    <xf numFmtId="0" fontId="1" fillId="0" borderId="26"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67"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87" xfId="0" applyFont="1" applyBorder="1" applyAlignment="1">
      <alignment horizontal="center" vertical="center"/>
    </xf>
    <xf numFmtId="0" fontId="1" fillId="0" borderId="30"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7"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65" xfId="0" applyFont="1" applyBorder="1" applyAlignment="1">
      <alignment horizontal="center" vertical="center"/>
    </xf>
    <xf numFmtId="0" fontId="4" fillId="0" borderId="93" xfId="0" applyFont="1" applyBorder="1" applyAlignment="1">
      <alignment horizontal="center" vertical="center"/>
    </xf>
    <xf numFmtId="0" fontId="4" fillId="0" borderId="86" xfId="0" applyFont="1" applyBorder="1" applyAlignment="1">
      <alignment horizontal="center" vertical="center"/>
    </xf>
    <xf numFmtId="0" fontId="4" fillId="0" borderId="91" xfId="0" applyFont="1" applyBorder="1" applyAlignment="1">
      <alignment horizontal="center" vertical="center"/>
    </xf>
    <xf numFmtId="0" fontId="4" fillId="0" borderId="9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5" xfId="0" applyFont="1" applyBorder="1" applyAlignment="1">
      <alignment horizontal="center" vertical="center"/>
    </xf>
    <xf numFmtId="6" fontId="18" fillId="0" borderId="66" xfId="2" applyFont="1" applyBorder="1" applyAlignment="1" applyProtection="1">
      <alignment horizontal="right" vertical="center"/>
    </xf>
    <xf numFmtId="6" fontId="18" fillId="0" borderId="67" xfId="2" applyFont="1" applyBorder="1" applyAlignment="1" applyProtection="1">
      <alignment horizontal="right" vertical="center"/>
    </xf>
    <xf numFmtId="6" fontId="18" fillId="0" borderId="92"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6" xfId="0" applyFont="1" applyBorder="1" applyAlignment="1" applyProtection="1">
      <alignment horizontal="center" vertical="center"/>
    </xf>
    <xf numFmtId="0" fontId="1" fillId="0" borderId="31" xfId="0" applyFont="1" applyBorder="1" applyAlignment="1" applyProtection="1">
      <alignment horizontal="center" vertical="center"/>
    </xf>
    <xf numFmtId="38" fontId="18" fillId="0" borderId="86" xfId="1" applyFont="1" applyBorder="1" applyAlignment="1" applyProtection="1">
      <alignment horizontal="center" vertical="center"/>
      <protection locked="0"/>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4" xfId="2" applyFont="1" applyBorder="1" applyAlignment="1" applyProtection="1">
      <alignment vertical="center"/>
      <protection locked="0"/>
    </xf>
    <xf numFmtId="6" fontId="18" fillId="0" borderId="99"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6"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6"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7" t="s">
        <v>40</v>
      </c>
      <c r="B1" s="97"/>
      <c r="C1" s="97"/>
      <c r="D1" s="97"/>
      <c r="E1" s="97"/>
      <c r="F1" s="97"/>
      <c r="G1" s="97"/>
      <c r="H1" s="97"/>
      <c r="I1" s="97"/>
      <c r="J1" s="97"/>
    </row>
    <row r="2" spans="1:10" ht="6" customHeight="1"/>
    <row r="3" spans="1:10" ht="22" customHeight="1">
      <c r="A3" s="1" t="s">
        <v>48</v>
      </c>
      <c r="B3" s="1"/>
      <c r="C3" s="1"/>
      <c r="D3" s="1"/>
      <c r="E3" s="1"/>
      <c r="F3" s="1"/>
      <c r="G3" s="1"/>
      <c r="H3" s="1"/>
      <c r="I3" s="1"/>
      <c r="J3" s="1"/>
    </row>
    <row r="4" spans="1:10" ht="22" customHeight="1">
      <c r="A4" s="1" t="s">
        <v>85</v>
      </c>
      <c r="B4" s="1"/>
      <c r="C4" s="1"/>
      <c r="D4" s="1"/>
      <c r="E4" s="1"/>
      <c r="F4" s="1"/>
      <c r="G4" s="1"/>
      <c r="H4" s="1"/>
      <c r="I4" s="1"/>
      <c r="J4" s="1"/>
    </row>
    <row r="5" spans="1:10" ht="22" customHeight="1">
      <c r="A5" s="1" t="s">
        <v>66</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81</v>
      </c>
      <c r="B8" s="1"/>
      <c r="C8" s="1"/>
      <c r="D8" s="1"/>
      <c r="E8" s="1"/>
      <c r="F8" s="1"/>
      <c r="G8" s="1"/>
      <c r="H8" s="1"/>
      <c r="I8" s="1"/>
      <c r="J8" s="1"/>
    </row>
    <row r="9" spans="1:10" ht="22" customHeight="1">
      <c r="A9" s="77" t="s">
        <v>46</v>
      </c>
      <c r="B9" s="1"/>
      <c r="C9" s="1"/>
      <c r="D9" s="1"/>
      <c r="E9" s="1"/>
      <c r="F9" s="1"/>
      <c r="G9" s="1"/>
      <c r="H9" s="1"/>
      <c r="I9" s="1"/>
      <c r="J9" s="1"/>
    </row>
    <row r="10" spans="1:10" ht="22" customHeight="1">
      <c r="A10" s="95" t="s">
        <v>82</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78" t="s">
        <v>67</v>
      </c>
      <c r="B13" s="1"/>
      <c r="C13" s="1"/>
      <c r="D13" s="1"/>
      <c r="E13" s="1"/>
      <c r="F13" s="1"/>
      <c r="G13" s="1"/>
      <c r="H13" s="1"/>
      <c r="I13" s="1"/>
      <c r="J13" s="1"/>
    </row>
    <row r="14" spans="1:10" ht="22" customHeight="1">
      <c r="A14" s="78" t="s">
        <v>68</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6" t="s">
        <v>43</v>
      </c>
      <c r="B16" s="57"/>
      <c r="C16" s="57"/>
      <c r="D16" s="57"/>
      <c r="E16" s="57"/>
      <c r="F16" s="57"/>
      <c r="G16" s="57"/>
      <c r="H16" s="57"/>
      <c r="I16" s="58"/>
      <c r="J16" s="1"/>
    </row>
    <row r="17" spans="1:10" ht="22" customHeight="1">
      <c r="A17" s="59" t="s">
        <v>49</v>
      </c>
      <c r="I17" s="60"/>
      <c r="J17" s="1"/>
    </row>
    <row r="18" spans="1:10" ht="22" customHeight="1">
      <c r="A18" s="59" t="s">
        <v>50</v>
      </c>
      <c r="I18" s="60"/>
      <c r="J18" s="1"/>
    </row>
    <row r="19" spans="1:10" ht="22" customHeight="1" thickBot="1">
      <c r="A19" s="61" t="s">
        <v>57</v>
      </c>
      <c r="B19" s="62"/>
      <c r="C19" s="62"/>
      <c r="D19" s="62"/>
      <c r="E19" s="62"/>
      <c r="F19" s="62"/>
      <c r="G19" s="62"/>
      <c r="H19" s="62"/>
      <c r="I19" s="63"/>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83</v>
      </c>
      <c r="B22" s="1"/>
      <c r="C22" s="1"/>
      <c r="D22" s="1"/>
      <c r="E22" s="1"/>
      <c r="F22" s="1"/>
      <c r="G22" s="1"/>
      <c r="H22" s="1"/>
      <c r="I22" s="1"/>
      <c r="J22" s="1"/>
    </row>
    <row r="23" spans="1:10" ht="22" customHeight="1">
      <c r="A23" s="79" t="s">
        <v>86</v>
      </c>
      <c r="B23" s="1"/>
      <c r="C23" s="1"/>
      <c r="D23" s="1"/>
      <c r="E23" s="1"/>
      <c r="F23" s="1"/>
      <c r="G23" s="1"/>
      <c r="H23" s="1"/>
      <c r="I23" s="1"/>
      <c r="J23" s="1"/>
    </row>
    <row r="24" spans="1:10" ht="22" customHeight="1">
      <c r="A24" s="1" t="s">
        <v>58</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47</v>
      </c>
      <c r="B26" s="1"/>
      <c r="C26" s="1"/>
      <c r="D26" s="1"/>
      <c r="E26" s="1"/>
      <c r="F26" s="1"/>
      <c r="G26" s="1"/>
      <c r="H26" s="1"/>
      <c r="I26" s="1"/>
      <c r="J26" s="1"/>
    </row>
    <row r="27" spans="1:10" ht="22" customHeight="1">
      <c r="A27" s="1" t="s">
        <v>77</v>
      </c>
      <c r="B27" s="1"/>
      <c r="C27" s="1"/>
      <c r="D27" s="1"/>
      <c r="E27" s="1"/>
      <c r="F27" s="1"/>
      <c r="G27" s="1"/>
      <c r="H27" s="1"/>
      <c r="I27" s="1"/>
      <c r="J27" s="1"/>
    </row>
    <row r="28" spans="1:10" ht="22" customHeight="1">
      <c r="A28" s="1" t="s">
        <v>55</v>
      </c>
      <c r="B28" s="1"/>
      <c r="C28" s="1"/>
      <c r="D28" s="1"/>
      <c r="E28" s="1"/>
      <c r="F28" s="1"/>
      <c r="G28" s="1"/>
      <c r="H28" s="1"/>
      <c r="I28" s="1"/>
      <c r="J28" s="1"/>
    </row>
    <row r="29" spans="1:10" ht="22" customHeight="1">
      <c r="A29" s="1" t="s">
        <v>79</v>
      </c>
      <c r="B29" s="1"/>
      <c r="C29" s="1"/>
      <c r="D29" s="1"/>
      <c r="E29" s="1"/>
      <c r="F29" s="1"/>
      <c r="G29" s="1"/>
      <c r="H29" s="1"/>
      <c r="I29" s="1"/>
      <c r="J29" s="1"/>
    </row>
    <row r="30" spans="1:10" ht="22" customHeight="1">
      <c r="A30" s="79" t="s">
        <v>78</v>
      </c>
      <c r="B30" s="1"/>
      <c r="C30" s="1"/>
      <c r="D30" s="1"/>
      <c r="E30" s="1"/>
      <c r="F30" s="1"/>
      <c r="G30" s="1"/>
      <c r="H30" s="1"/>
      <c r="I30" s="1"/>
      <c r="J30" s="1"/>
    </row>
    <row r="31" spans="1:10" ht="6" customHeight="1">
      <c r="A31" s="1"/>
      <c r="B31" s="1"/>
      <c r="C31" s="1"/>
      <c r="D31" s="1"/>
      <c r="E31" s="1"/>
      <c r="F31" s="1"/>
      <c r="G31" s="1"/>
      <c r="H31" s="1"/>
      <c r="I31" s="1"/>
      <c r="J31" s="1"/>
    </row>
    <row r="32" spans="1:10" ht="22" customHeight="1">
      <c r="A32" s="1" t="s">
        <v>51</v>
      </c>
      <c r="B32" s="1"/>
      <c r="C32" s="1"/>
      <c r="D32" s="1"/>
      <c r="E32" s="1"/>
      <c r="F32" s="1"/>
      <c r="G32" s="1"/>
      <c r="H32" s="1"/>
      <c r="I32" s="1"/>
      <c r="J32" s="1"/>
    </row>
    <row r="33" spans="1:10" ht="22" customHeight="1">
      <c r="A33" s="1" t="s">
        <v>87</v>
      </c>
      <c r="B33" s="1"/>
      <c r="C33" s="1"/>
      <c r="D33" s="1"/>
      <c r="E33" s="1"/>
      <c r="F33" s="1"/>
      <c r="G33" s="1"/>
      <c r="H33" s="1"/>
      <c r="I33" s="1"/>
      <c r="J33" s="1"/>
    </row>
    <row r="34" spans="1:10" ht="22" customHeight="1">
      <c r="A34" s="1" t="s">
        <v>52</v>
      </c>
      <c r="B34" s="1"/>
      <c r="C34" s="1"/>
      <c r="D34" s="1"/>
      <c r="E34" s="1"/>
      <c r="F34" s="1"/>
      <c r="G34" s="1"/>
      <c r="H34" s="1"/>
      <c r="I34" s="1"/>
      <c r="J34" s="1"/>
    </row>
    <row r="35" spans="1:10" ht="22" customHeight="1">
      <c r="A35" s="1" t="s">
        <v>53</v>
      </c>
      <c r="B35" s="1"/>
      <c r="C35" s="1"/>
      <c r="D35" s="1"/>
      <c r="E35" s="1"/>
      <c r="F35" s="1"/>
      <c r="G35" s="1"/>
      <c r="H35" s="1"/>
      <c r="I35" s="1"/>
      <c r="J35" s="1"/>
    </row>
    <row r="36" spans="1:10" ht="22" customHeight="1" thickBot="1">
      <c r="A36" s="1" t="s">
        <v>56</v>
      </c>
      <c r="B36" s="1"/>
      <c r="C36" s="1"/>
      <c r="D36" s="1"/>
      <c r="E36" s="1"/>
      <c r="F36" s="1"/>
      <c r="G36" s="1"/>
      <c r="H36" s="1"/>
      <c r="I36" s="1"/>
      <c r="J36" s="1"/>
    </row>
    <row r="37" spans="1:10" ht="22" customHeight="1" thickTop="1">
      <c r="A37" s="81" t="s">
        <v>60</v>
      </c>
      <c r="B37" s="82"/>
      <c r="C37" s="82"/>
      <c r="D37" s="82"/>
      <c r="E37" s="82"/>
      <c r="F37" s="82"/>
      <c r="G37" s="82"/>
      <c r="H37" s="82"/>
      <c r="I37" s="82"/>
      <c r="J37" s="83"/>
    </row>
    <row r="38" spans="1:10" ht="22" customHeight="1">
      <c r="A38" s="84" t="s">
        <v>59</v>
      </c>
      <c r="B38" s="68"/>
      <c r="C38" s="68"/>
      <c r="D38" s="68"/>
      <c r="E38" s="68"/>
      <c r="F38" s="68"/>
      <c r="G38" s="68"/>
      <c r="H38" s="68"/>
      <c r="I38" s="68"/>
      <c r="J38" s="85"/>
    </row>
    <row r="39" spans="1:10" ht="22" customHeight="1" thickBot="1">
      <c r="A39" s="86" t="s">
        <v>65</v>
      </c>
      <c r="B39" s="87"/>
      <c r="C39" s="87"/>
      <c r="D39" s="87"/>
      <c r="E39" s="87"/>
      <c r="F39" s="87"/>
      <c r="G39" s="87"/>
      <c r="H39" s="87"/>
      <c r="I39" s="87"/>
      <c r="J39" s="88"/>
    </row>
    <row r="40" spans="1:10" ht="6" customHeight="1" thickTop="1">
      <c r="A40" s="1"/>
      <c r="B40" s="1"/>
      <c r="C40" s="1"/>
      <c r="D40" s="1"/>
      <c r="E40" s="1"/>
      <c r="F40" s="1"/>
      <c r="G40" s="1"/>
      <c r="H40" s="1"/>
      <c r="I40" s="1"/>
      <c r="J40" s="1"/>
    </row>
    <row r="41" spans="1:10" ht="22" customHeight="1">
      <c r="A41" s="96" t="s">
        <v>84</v>
      </c>
      <c r="B41" s="68"/>
      <c r="C41" s="68"/>
      <c r="D41" s="68"/>
      <c r="E41" s="68"/>
      <c r="F41" s="68"/>
      <c r="G41" s="68"/>
      <c r="H41" s="68"/>
      <c r="I41" s="68"/>
      <c r="J41" s="68"/>
    </row>
    <row r="42" spans="1:10" ht="6" customHeight="1">
      <c r="A42" s="1"/>
      <c r="B42" s="1"/>
      <c r="C42" s="1"/>
      <c r="D42" s="1"/>
      <c r="E42" s="1"/>
      <c r="F42" s="1"/>
      <c r="G42" s="1"/>
      <c r="H42" s="1"/>
      <c r="I42" s="1"/>
      <c r="J42" s="1"/>
    </row>
    <row r="43" spans="1:10" ht="22" customHeight="1">
      <c r="A43" s="80" t="s">
        <v>69</v>
      </c>
      <c r="B43" s="1"/>
      <c r="C43" s="1"/>
      <c r="D43" s="1"/>
      <c r="E43" s="1"/>
      <c r="F43" s="1"/>
      <c r="G43" s="1"/>
      <c r="H43" s="1"/>
      <c r="I43" s="1"/>
      <c r="J43" s="1"/>
    </row>
  </sheetData>
  <sheetProtection algorithmName="SHA-512" hashValue="4jpE2zTCPnI3qWlYvLQt/ZTY/Z7GPH2wGwY5rEkWmgrXDJb8GTVYsDKSyvpWLHD3HNbfyjnrF5iJgC0zUCyjZA==" saltValue="m+o4FM3T8/Q9Il99cJO0Y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4" customWidth="1"/>
    <col min="2" max="4" width="16.6328125" style="64" customWidth="1"/>
    <col min="5" max="16384" width="9" style="64"/>
  </cols>
  <sheetData>
    <row r="1" spans="1:5" ht="13.5" customHeight="1">
      <c r="B1" s="37" t="s">
        <v>0</v>
      </c>
      <c r="C1" s="37" t="s">
        <v>1</v>
      </c>
      <c r="D1" s="3" t="s">
        <v>21</v>
      </c>
      <c r="E1" s="65"/>
    </row>
    <row r="2" spans="1:5">
      <c r="A2" s="64">
        <v>1</v>
      </c>
      <c r="B2" s="66"/>
      <c r="C2" s="66"/>
      <c r="D2" s="67"/>
      <c r="E2" s="65"/>
    </row>
    <row r="3" spans="1:5">
      <c r="A3" s="64">
        <v>2</v>
      </c>
      <c r="B3" s="66"/>
      <c r="C3" s="66"/>
      <c r="D3" s="66"/>
    </row>
    <row r="4" spans="1:5">
      <c r="A4" s="64">
        <v>3</v>
      </c>
      <c r="B4" s="66"/>
      <c r="C4" s="66"/>
      <c r="D4" s="66"/>
    </row>
    <row r="5" spans="1:5">
      <c r="A5" s="64">
        <v>4</v>
      </c>
      <c r="B5" s="66"/>
      <c r="C5" s="66"/>
      <c r="D5" s="66"/>
    </row>
    <row r="6" spans="1:5">
      <c r="A6" s="64">
        <v>5</v>
      </c>
      <c r="B6" s="66"/>
      <c r="C6" s="66"/>
      <c r="D6" s="66"/>
    </row>
    <row r="7" spans="1:5">
      <c r="A7" s="64">
        <v>6</v>
      </c>
      <c r="B7" s="66"/>
      <c r="C7" s="66"/>
      <c r="D7" s="66"/>
    </row>
    <row r="8" spans="1:5">
      <c r="A8" s="64">
        <v>7</v>
      </c>
      <c r="B8" s="66"/>
      <c r="C8" s="66"/>
      <c r="D8" s="66"/>
    </row>
    <row r="9" spans="1:5">
      <c r="A9" s="64">
        <v>8</v>
      </c>
      <c r="B9" s="66"/>
      <c r="C9" s="66"/>
      <c r="D9" s="66"/>
    </row>
    <row r="10" spans="1:5">
      <c r="A10" s="64">
        <v>9</v>
      </c>
      <c r="B10" s="66"/>
      <c r="C10" s="66"/>
      <c r="D10" s="66"/>
    </row>
    <row r="11" spans="1:5">
      <c r="A11" s="64">
        <v>10</v>
      </c>
      <c r="B11" s="66"/>
      <c r="C11" s="66"/>
      <c r="D11" s="66"/>
    </row>
    <row r="12" spans="1:5">
      <c r="A12" s="64">
        <v>11</v>
      </c>
      <c r="B12" s="66"/>
      <c r="C12" s="66"/>
      <c r="D12" s="66"/>
    </row>
    <row r="13" spans="1:5">
      <c r="A13" s="64">
        <v>12</v>
      </c>
      <c r="B13" s="66"/>
      <c r="C13" s="66"/>
      <c r="D13" s="66"/>
    </row>
    <row r="14" spans="1:5">
      <c r="A14" s="64">
        <v>13</v>
      </c>
      <c r="B14" s="66"/>
      <c r="C14" s="66"/>
      <c r="D14" s="66"/>
    </row>
    <row r="15" spans="1:5">
      <c r="A15" s="64">
        <v>14</v>
      </c>
      <c r="B15" s="66"/>
      <c r="C15" s="66"/>
      <c r="D15" s="66"/>
    </row>
    <row r="16" spans="1:5">
      <c r="A16" s="64">
        <v>15</v>
      </c>
      <c r="B16" s="66"/>
      <c r="C16" s="66"/>
      <c r="D16" s="66"/>
    </row>
    <row r="17" spans="1:4">
      <c r="A17" s="64">
        <v>16</v>
      </c>
      <c r="B17" s="66"/>
      <c r="C17" s="66"/>
      <c r="D17" s="66"/>
    </row>
    <row r="18" spans="1:4">
      <c r="A18" s="64">
        <v>17</v>
      </c>
      <c r="B18" s="66"/>
      <c r="C18" s="66"/>
      <c r="D18" s="66"/>
    </row>
    <row r="19" spans="1:4">
      <c r="A19" s="64">
        <v>18</v>
      </c>
      <c r="B19" s="66"/>
      <c r="C19" s="66"/>
      <c r="D19" s="66"/>
    </row>
    <row r="20" spans="1:4">
      <c r="A20" s="64">
        <v>19</v>
      </c>
      <c r="B20" s="66"/>
      <c r="C20" s="66"/>
      <c r="D20" s="66"/>
    </row>
    <row r="21" spans="1:4">
      <c r="A21" s="64">
        <v>20</v>
      </c>
      <c r="B21" s="66"/>
      <c r="C21" s="66"/>
      <c r="D21" s="66"/>
    </row>
    <row r="22" spans="1:4">
      <c r="A22" s="64">
        <v>21</v>
      </c>
      <c r="B22" s="66"/>
      <c r="C22" s="66"/>
      <c r="D22" s="66"/>
    </row>
    <row r="23" spans="1:4">
      <c r="A23" s="64">
        <v>22</v>
      </c>
      <c r="B23" s="66"/>
      <c r="C23" s="66"/>
      <c r="D23" s="66"/>
    </row>
    <row r="24" spans="1:4">
      <c r="A24" s="64">
        <v>23</v>
      </c>
      <c r="B24" s="66"/>
      <c r="C24" s="66"/>
      <c r="D24" s="66"/>
    </row>
    <row r="25" spans="1:4">
      <c r="A25" s="64">
        <v>24</v>
      </c>
      <c r="B25" s="66"/>
      <c r="C25" s="66"/>
      <c r="D25" s="66"/>
    </row>
    <row r="26" spans="1:4">
      <c r="A26" s="64">
        <v>25</v>
      </c>
      <c r="B26" s="66"/>
      <c r="C26" s="66"/>
      <c r="D26" s="66"/>
    </row>
    <row r="27" spans="1:4">
      <c r="A27" s="64">
        <v>26</v>
      </c>
      <c r="B27" s="66"/>
      <c r="C27" s="66"/>
      <c r="D27" s="66"/>
    </row>
    <row r="28" spans="1:4">
      <c r="A28" s="64">
        <v>27</v>
      </c>
      <c r="B28" s="66"/>
      <c r="C28" s="66"/>
      <c r="D28" s="66"/>
    </row>
    <row r="29" spans="1:4">
      <c r="A29" s="64">
        <v>28</v>
      </c>
      <c r="B29" s="66"/>
      <c r="C29" s="66"/>
      <c r="D29" s="66"/>
    </row>
    <row r="30" spans="1:4">
      <c r="A30" s="64">
        <v>29</v>
      </c>
      <c r="B30" s="66"/>
      <c r="C30" s="66"/>
      <c r="D30" s="66"/>
    </row>
    <row r="31" spans="1:4">
      <c r="A31" s="64">
        <v>30</v>
      </c>
      <c r="B31" s="66"/>
      <c r="C31" s="66"/>
      <c r="D31" s="66"/>
    </row>
    <row r="32" spans="1:4">
      <c r="A32" s="64">
        <v>31</v>
      </c>
      <c r="B32" s="66"/>
      <c r="C32" s="66"/>
      <c r="D32" s="66"/>
    </row>
    <row r="33" spans="1:4">
      <c r="A33" s="64">
        <v>32</v>
      </c>
      <c r="B33" s="66"/>
      <c r="C33" s="66"/>
      <c r="D33" s="66"/>
    </row>
    <row r="34" spans="1:4">
      <c r="A34" s="64">
        <v>33</v>
      </c>
      <c r="B34" s="66"/>
      <c r="C34" s="66"/>
      <c r="D34" s="66"/>
    </row>
    <row r="35" spans="1:4">
      <c r="A35" s="64">
        <v>34</v>
      </c>
      <c r="B35" s="66"/>
      <c r="C35" s="66"/>
      <c r="D35" s="66"/>
    </row>
    <row r="36" spans="1:4">
      <c r="A36" s="64">
        <v>35</v>
      </c>
      <c r="B36" s="66"/>
      <c r="C36" s="66"/>
      <c r="D36" s="66"/>
    </row>
    <row r="37" spans="1:4">
      <c r="A37" s="64">
        <v>36</v>
      </c>
      <c r="B37" s="66"/>
      <c r="C37" s="66"/>
      <c r="D37" s="66"/>
    </row>
    <row r="38" spans="1:4">
      <c r="A38" s="64">
        <v>37</v>
      </c>
      <c r="B38" s="66"/>
      <c r="C38" s="66"/>
      <c r="D38" s="66"/>
    </row>
    <row r="39" spans="1:4">
      <c r="A39" s="64">
        <v>38</v>
      </c>
      <c r="B39" s="66"/>
      <c r="C39" s="66"/>
      <c r="D39" s="66"/>
    </row>
    <row r="40" spans="1:4">
      <c r="A40" s="64">
        <v>39</v>
      </c>
      <c r="B40" s="66"/>
      <c r="C40" s="66"/>
      <c r="D40" s="66"/>
    </row>
    <row r="41" spans="1:4">
      <c r="A41" s="64">
        <v>40</v>
      </c>
      <c r="B41" s="66"/>
      <c r="C41" s="66"/>
      <c r="D41" s="66"/>
    </row>
    <row r="42" spans="1:4">
      <c r="A42" s="64">
        <v>41</v>
      </c>
      <c r="B42" s="66"/>
      <c r="C42" s="66"/>
      <c r="D42" s="66"/>
    </row>
    <row r="43" spans="1:4">
      <c r="A43" s="64">
        <v>42</v>
      </c>
      <c r="B43" s="66"/>
      <c r="C43" s="66"/>
      <c r="D43" s="66"/>
    </row>
    <row r="44" spans="1:4">
      <c r="A44" s="64">
        <v>43</v>
      </c>
      <c r="B44" s="66"/>
      <c r="C44" s="66"/>
      <c r="D44" s="66"/>
    </row>
    <row r="45" spans="1:4">
      <c r="A45" s="64">
        <v>44</v>
      </c>
      <c r="B45" s="66"/>
      <c r="C45" s="66"/>
      <c r="D45" s="66"/>
    </row>
    <row r="46" spans="1:4">
      <c r="A46" s="64">
        <v>45</v>
      </c>
      <c r="B46" s="66"/>
      <c r="C46" s="66"/>
      <c r="D46" s="66"/>
    </row>
    <row r="47" spans="1:4">
      <c r="A47" s="64">
        <v>46</v>
      </c>
      <c r="B47" s="66"/>
      <c r="C47" s="66"/>
      <c r="D47" s="66"/>
    </row>
    <row r="48" spans="1:4">
      <c r="A48" s="64">
        <v>47</v>
      </c>
      <c r="B48" s="66"/>
      <c r="C48" s="66"/>
      <c r="D48" s="66"/>
    </row>
    <row r="49" spans="1:4">
      <c r="A49" s="64">
        <v>48</v>
      </c>
      <c r="B49" s="66"/>
      <c r="C49" s="66"/>
      <c r="D49" s="66"/>
    </row>
    <row r="50" spans="1:4">
      <c r="A50" s="64">
        <v>49</v>
      </c>
      <c r="B50" s="66"/>
      <c r="C50" s="66"/>
      <c r="D50" s="66"/>
    </row>
    <row r="51" spans="1:4">
      <c r="A51" s="64">
        <v>50</v>
      </c>
      <c r="B51" s="66"/>
      <c r="C51" s="66"/>
      <c r="D51" s="66"/>
    </row>
    <row r="52" spans="1:4">
      <c r="A52" s="64">
        <v>51</v>
      </c>
      <c r="B52" s="66"/>
      <c r="C52" s="66"/>
      <c r="D52" s="66"/>
    </row>
    <row r="53" spans="1:4">
      <c r="A53" s="64">
        <v>52</v>
      </c>
      <c r="B53" s="66"/>
      <c r="C53" s="66"/>
      <c r="D53" s="66"/>
    </row>
    <row r="54" spans="1:4">
      <c r="A54" s="64">
        <v>53</v>
      </c>
      <c r="B54" s="66"/>
      <c r="C54" s="66"/>
      <c r="D54" s="66"/>
    </row>
    <row r="55" spans="1:4">
      <c r="A55" s="64">
        <v>54</v>
      </c>
      <c r="B55" s="66"/>
      <c r="C55" s="66"/>
      <c r="D55" s="66"/>
    </row>
    <row r="56" spans="1:4">
      <c r="A56" s="64">
        <v>55</v>
      </c>
      <c r="B56" s="66"/>
      <c r="C56" s="66"/>
      <c r="D56" s="66"/>
    </row>
    <row r="57" spans="1:4">
      <c r="A57" s="64">
        <v>56</v>
      </c>
      <c r="B57" s="66"/>
      <c r="C57" s="66"/>
      <c r="D57" s="66"/>
    </row>
    <row r="58" spans="1:4">
      <c r="A58" s="64">
        <v>57</v>
      </c>
      <c r="B58" s="66"/>
      <c r="C58" s="66"/>
      <c r="D58" s="66"/>
    </row>
    <row r="59" spans="1:4">
      <c r="A59" s="64">
        <v>58</v>
      </c>
      <c r="B59" s="66"/>
      <c r="C59" s="66"/>
      <c r="D59" s="66"/>
    </row>
    <row r="60" spans="1:4">
      <c r="A60" s="64">
        <v>59</v>
      </c>
      <c r="B60" s="66"/>
      <c r="C60" s="66"/>
      <c r="D60" s="66"/>
    </row>
    <row r="61" spans="1:4">
      <c r="A61" s="64">
        <v>60</v>
      </c>
      <c r="B61" s="66"/>
      <c r="C61" s="66"/>
      <c r="D61" s="66"/>
    </row>
    <row r="62" spans="1:4">
      <c r="A62" s="64">
        <v>61</v>
      </c>
      <c r="B62" s="66"/>
      <c r="C62" s="66"/>
      <c r="D62" s="66"/>
    </row>
    <row r="63" spans="1:4">
      <c r="A63" s="64">
        <v>62</v>
      </c>
      <c r="B63" s="66"/>
      <c r="C63" s="66"/>
      <c r="D63" s="66"/>
    </row>
    <row r="64" spans="1:4">
      <c r="A64" s="64">
        <v>63</v>
      </c>
      <c r="B64" s="66"/>
      <c r="C64" s="66"/>
      <c r="D64" s="66"/>
    </row>
    <row r="65" spans="1:4">
      <c r="A65" s="64">
        <v>64</v>
      </c>
      <c r="B65" s="66"/>
      <c r="C65" s="66"/>
      <c r="D65" s="66"/>
    </row>
    <row r="66" spans="1:4">
      <c r="A66" s="64">
        <v>65</v>
      </c>
      <c r="B66" s="66"/>
      <c r="C66" s="66"/>
      <c r="D66" s="66"/>
    </row>
    <row r="67" spans="1:4">
      <c r="A67" s="64">
        <v>66</v>
      </c>
      <c r="B67" s="66"/>
      <c r="C67" s="66"/>
      <c r="D67" s="66"/>
    </row>
    <row r="68" spans="1:4">
      <c r="A68" s="64">
        <v>67</v>
      </c>
      <c r="B68" s="66"/>
      <c r="C68" s="66"/>
      <c r="D68" s="66"/>
    </row>
    <row r="69" spans="1:4">
      <c r="A69" s="64">
        <v>68</v>
      </c>
      <c r="B69" s="66"/>
      <c r="C69" s="66"/>
      <c r="D69" s="66"/>
    </row>
    <row r="70" spans="1:4">
      <c r="A70" s="64">
        <v>69</v>
      </c>
      <c r="B70" s="66"/>
      <c r="C70" s="66"/>
      <c r="D70" s="66"/>
    </row>
    <row r="71" spans="1:4">
      <c r="A71" s="64">
        <v>70</v>
      </c>
      <c r="B71" s="66"/>
      <c r="C71" s="66"/>
      <c r="D71" s="66"/>
    </row>
    <row r="72" spans="1:4">
      <c r="A72" s="64">
        <v>71</v>
      </c>
      <c r="B72" s="66"/>
      <c r="C72" s="66"/>
      <c r="D72" s="66"/>
    </row>
    <row r="73" spans="1:4">
      <c r="A73" s="64">
        <v>72</v>
      </c>
      <c r="B73" s="66"/>
      <c r="C73" s="66"/>
      <c r="D73" s="66"/>
    </row>
    <row r="74" spans="1:4">
      <c r="A74" s="64">
        <v>73</v>
      </c>
      <c r="B74" s="66"/>
      <c r="C74" s="66"/>
      <c r="D74" s="66"/>
    </row>
    <row r="75" spans="1:4">
      <c r="A75" s="64">
        <v>74</v>
      </c>
      <c r="B75" s="66"/>
      <c r="C75" s="66"/>
      <c r="D75" s="66"/>
    </row>
    <row r="76" spans="1:4">
      <c r="A76" s="64">
        <v>75</v>
      </c>
      <c r="B76" s="66"/>
      <c r="C76" s="66"/>
      <c r="D76" s="66"/>
    </row>
    <row r="77" spans="1:4">
      <c r="A77" s="64">
        <v>76</v>
      </c>
      <c r="B77" s="66"/>
      <c r="C77" s="66"/>
      <c r="D77" s="66"/>
    </row>
    <row r="78" spans="1:4">
      <c r="A78" s="64">
        <v>77</v>
      </c>
      <c r="B78" s="66"/>
      <c r="C78" s="66"/>
      <c r="D78" s="66"/>
    </row>
    <row r="79" spans="1:4">
      <c r="A79" s="64">
        <v>78</v>
      </c>
      <c r="B79" s="66"/>
      <c r="C79" s="66"/>
      <c r="D79" s="66"/>
    </row>
    <row r="80" spans="1:4">
      <c r="A80" s="64">
        <v>79</v>
      </c>
      <c r="B80" s="66"/>
      <c r="C80" s="66"/>
      <c r="D80" s="66"/>
    </row>
    <row r="81" spans="1:4">
      <c r="A81" s="64">
        <v>80</v>
      </c>
      <c r="B81" s="66"/>
      <c r="C81" s="66"/>
      <c r="D81" s="66"/>
    </row>
    <row r="82" spans="1:4">
      <c r="A82" s="64">
        <v>81</v>
      </c>
      <c r="B82" s="66"/>
      <c r="C82" s="66"/>
      <c r="D82" s="66"/>
    </row>
    <row r="83" spans="1:4">
      <c r="A83" s="64">
        <v>82</v>
      </c>
      <c r="B83" s="66"/>
      <c r="C83" s="66"/>
      <c r="D83" s="66"/>
    </row>
    <row r="84" spans="1:4">
      <c r="A84" s="64">
        <v>83</v>
      </c>
      <c r="B84" s="66"/>
      <c r="C84" s="66"/>
      <c r="D84" s="66"/>
    </row>
    <row r="85" spans="1:4">
      <c r="A85" s="64">
        <v>84</v>
      </c>
      <c r="B85" s="66"/>
      <c r="C85" s="66"/>
      <c r="D85" s="66"/>
    </row>
    <row r="86" spans="1:4">
      <c r="A86" s="64">
        <v>85</v>
      </c>
      <c r="B86" s="66"/>
      <c r="C86" s="66"/>
      <c r="D86" s="66"/>
    </row>
    <row r="87" spans="1:4">
      <c r="A87" s="64">
        <v>86</v>
      </c>
      <c r="B87" s="66"/>
      <c r="C87" s="66"/>
      <c r="D87" s="66"/>
    </row>
    <row r="88" spans="1:4">
      <c r="A88" s="64">
        <v>87</v>
      </c>
      <c r="B88" s="66"/>
      <c r="C88" s="66"/>
      <c r="D88" s="66"/>
    </row>
    <row r="89" spans="1:4">
      <c r="A89" s="64">
        <v>88</v>
      </c>
      <c r="B89" s="66"/>
      <c r="C89" s="66"/>
      <c r="D89" s="66"/>
    </row>
    <row r="90" spans="1:4">
      <c r="A90" s="64">
        <v>89</v>
      </c>
      <c r="B90" s="66"/>
      <c r="C90" s="66"/>
      <c r="D90" s="66"/>
    </row>
    <row r="91" spans="1:4">
      <c r="A91" s="64">
        <v>90</v>
      </c>
      <c r="B91" s="66"/>
      <c r="C91" s="66"/>
      <c r="D91" s="66"/>
    </row>
    <row r="92" spans="1:4">
      <c r="A92" s="64">
        <v>91</v>
      </c>
      <c r="B92" s="66"/>
      <c r="C92" s="66"/>
      <c r="D92" s="66"/>
    </row>
    <row r="93" spans="1:4">
      <c r="A93" s="64">
        <v>92</v>
      </c>
      <c r="B93" s="66"/>
      <c r="C93" s="66"/>
      <c r="D93" s="66"/>
    </row>
    <row r="94" spans="1:4">
      <c r="A94" s="64">
        <v>93</v>
      </c>
      <c r="B94" s="66"/>
      <c r="C94" s="66"/>
      <c r="D94" s="66"/>
    </row>
    <row r="95" spans="1:4">
      <c r="A95" s="64">
        <v>94</v>
      </c>
      <c r="B95" s="66"/>
      <c r="C95" s="66"/>
      <c r="D95" s="66"/>
    </row>
    <row r="96" spans="1:4">
      <c r="A96" s="64">
        <v>95</v>
      </c>
      <c r="B96" s="66"/>
      <c r="C96" s="66"/>
      <c r="D96" s="66"/>
    </row>
    <row r="97" spans="1:4">
      <c r="A97" s="64">
        <v>96</v>
      </c>
      <c r="B97" s="66"/>
      <c r="C97" s="66"/>
      <c r="D97" s="66"/>
    </row>
    <row r="98" spans="1:4">
      <c r="A98" s="64">
        <v>97</v>
      </c>
      <c r="B98" s="66"/>
      <c r="C98" s="66"/>
      <c r="D98" s="66"/>
    </row>
    <row r="99" spans="1:4">
      <c r="A99" s="64">
        <v>98</v>
      </c>
      <c r="B99" s="66"/>
      <c r="C99" s="66"/>
      <c r="D99" s="66"/>
    </row>
    <row r="100" spans="1:4">
      <c r="A100" s="64">
        <v>99</v>
      </c>
      <c r="B100" s="66"/>
      <c r="C100" s="66"/>
      <c r="D100" s="66"/>
    </row>
    <row r="101" spans="1:4">
      <c r="A101" s="64">
        <v>100</v>
      </c>
      <c r="B101" s="66"/>
      <c r="C101" s="66"/>
      <c r="D101" s="66"/>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233" t="s">
        <v>4</v>
      </c>
      <c r="B1" s="233"/>
      <c r="C1" s="233"/>
      <c r="D1" s="233"/>
      <c r="E1" s="233"/>
      <c r="F1" s="233"/>
      <c r="G1" s="233"/>
      <c r="H1" s="233"/>
      <c r="I1" s="233"/>
      <c r="J1" s="233"/>
      <c r="K1" s="233"/>
      <c r="L1" s="233"/>
      <c r="M1" s="233"/>
      <c r="N1" s="233"/>
      <c r="O1" s="233"/>
      <c r="P1" s="233"/>
      <c r="Q1" s="73"/>
      <c r="R1" s="234"/>
      <c r="S1" s="235"/>
    </row>
    <row r="2" spans="1:19" ht="10" customHeight="1" thickBot="1">
      <c r="A2" s="2"/>
      <c r="B2" s="2"/>
      <c r="C2" s="2"/>
      <c r="D2" s="2"/>
      <c r="E2" s="2"/>
      <c r="F2" s="2"/>
      <c r="G2" s="2"/>
      <c r="H2" s="2"/>
      <c r="I2" s="2"/>
      <c r="J2" s="2"/>
      <c r="K2" s="2"/>
      <c r="L2" s="2"/>
      <c r="M2" s="2"/>
      <c r="N2" s="2"/>
      <c r="O2" s="2"/>
      <c r="P2" s="2"/>
      <c r="Q2" s="2"/>
      <c r="R2" s="2"/>
      <c r="S2" s="2"/>
    </row>
    <row r="3" spans="1:19" ht="15" customHeight="1" thickTop="1">
      <c r="A3" s="163" t="s">
        <v>8</v>
      </c>
      <c r="B3" s="164"/>
      <c r="C3" s="219">
        <v>9</v>
      </c>
      <c r="D3" s="147" t="s">
        <v>5</v>
      </c>
      <c r="E3" s="171">
        <v>17</v>
      </c>
      <c r="F3" s="171"/>
      <c r="G3" s="147" t="s">
        <v>6</v>
      </c>
      <c r="H3" s="147" t="s">
        <v>88</v>
      </c>
      <c r="I3" s="148"/>
      <c r="J3" s="173" t="s">
        <v>7</v>
      </c>
      <c r="K3" s="174"/>
      <c r="L3" s="164"/>
      <c r="M3" s="179" t="s">
        <v>89</v>
      </c>
      <c r="N3" s="180"/>
      <c r="O3" s="180"/>
      <c r="P3" s="180"/>
      <c r="Q3" s="180"/>
      <c r="R3" s="180"/>
      <c r="S3" s="181"/>
    </row>
    <row r="4" spans="1:19" ht="15" customHeight="1">
      <c r="A4" s="165"/>
      <c r="B4" s="166"/>
      <c r="C4" s="220"/>
      <c r="D4" s="169"/>
      <c r="E4" s="231"/>
      <c r="F4" s="231"/>
      <c r="G4" s="169"/>
      <c r="H4" s="169"/>
      <c r="I4" s="232"/>
      <c r="J4" s="175"/>
      <c r="K4" s="176"/>
      <c r="L4" s="166"/>
      <c r="M4" s="182"/>
      <c r="N4" s="183"/>
      <c r="O4" s="183"/>
      <c r="P4" s="183"/>
      <c r="Q4" s="183"/>
      <c r="R4" s="183"/>
      <c r="S4" s="184"/>
    </row>
    <row r="5" spans="1:19" ht="15" customHeight="1">
      <c r="A5" s="167"/>
      <c r="B5" s="168"/>
      <c r="C5" s="94"/>
      <c r="D5" s="170"/>
      <c r="E5" s="170"/>
      <c r="F5" s="170"/>
      <c r="G5" s="170"/>
      <c r="H5" s="170"/>
      <c r="I5" s="172"/>
      <c r="J5" s="177"/>
      <c r="K5" s="178"/>
      <c r="L5" s="168"/>
      <c r="M5" s="185"/>
      <c r="N5" s="186"/>
      <c r="O5" s="186"/>
      <c r="P5" s="186"/>
      <c r="Q5" s="186"/>
      <c r="R5" s="186"/>
      <c r="S5" s="187"/>
    </row>
    <row r="6" spans="1:19" ht="32.15" customHeight="1">
      <c r="A6" s="188" t="s">
        <v>14</v>
      </c>
      <c r="B6" s="189"/>
      <c r="C6" s="190"/>
      <c r="D6" s="191"/>
      <c r="E6" s="191"/>
      <c r="F6" s="191"/>
      <c r="G6" s="191"/>
      <c r="H6" s="191"/>
      <c r="I6" s="55" t="s">
        <v>11</v>
      </c>
      <c r="J6" s="192" t="s">
        <v>9</v>
      </c>
      <c r="K6" s="192"/>
      <c r="L6" s="192"/>
      <c r="M6" s="193"/>
      <c r="N6" s="193"/>
      <c r="O6" s="193"/>
      <c r="P6" s="193"/>
      <c r="Q6" s="193"/>
      <c r="R6" s="193"/>
      <c r="S6" s="194"/>
    </row>
    <row r="7" spans="1:19" ht="32.15" customHeight="1" thickBot="1">
      <c r="A7" s="195" t="s">
        <v>15</v>
      </c>
      <c r="B7" s="196"/>
      <c r="C7" s="197"/>
      <c r="D7" s="198"/>
      <c r="E7" s="198"/>
      <c r="F7" s="198"/>
      <c r="G7" s="198"/>
      <c r="H7" s="198"/>
      <c r="I7" s="199"/>
      <c r="J7" s="196" t="s">
        <v>10</v>
      </c>
      <c r="K7" s="196"/>
      <c r="L7" s="196"/>
      <c r="M7" s="200"/>
      <c r="N7" s="200"/>
      <c r="O7" s="200"/>
      <c r="P7" s="200"/>
      <c r="Q7" s="200"/>
      <c r="R7" s="200"/>
      <c r="S7" s="201"/>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202" t="s">
        <v>16</v>
      </c>
      <c r="B9" s="203"/>
      <c r="C9" s="203"/>
      <c r="D9" s="203"/>
      <c r="E9" s="203"/>
      <c r="F9" s="204"/>
      <c r="G9" s="214">
        <v>600</v>
      </c>
      <c r="H9" s="215"/>
      <c r="I9" s="215"/>
      <c r="J9" s="89" t="s">
        <v>72</v>
      </c>
      <c r="K9" s="91" t="s">
        <v>73</v>
      </c>
      <c r="L9" s="218"/>
      <c r="M9" s="218"/>
      <c r="N9" s="203" t="s">
        <v>75</v>
      </c>
      <c r="O9" s="203"/>
      <c r="P9" s="91" t="s">
        <v>74</v>
      </c>
      <c r="Q9" s="222" t="str">
        <f>IF(L9="","",G9*L9)</f>
        <v/>
      </c>
      <c r="R9" s="222"/>
      <c r="S9" s="223"/>
    </row>
    <row r="10" spans="1:19" ht="22" customHeight="1" thickBot="1">
      <c r="A10" s="205" t="s">
        <v>13</v>
      </c>
      <c r="B10" s="206"/>
      <c r="C10" s="206"/>
      <c r="D10" s="206"/>
      <c r="E10" s="206"/>
      <c r="F10" s="207"/>
      <c r="G10" s="216">
        <v>1500</v>
      </c>
      <c r="H10" s="217"/>
      <c r="I10" s="217"/>
      <c r="J10" s="90" t="s">
        <v>72</v>
      </c>
      <c r="K10" s="92" t="s">
        <v>73</v>
      </c>
      <c r="L10" s="221"/>
      <c r="M10" s="221"/>
      <c r="N10" s="206" t="s">
        <v>75</v>
      </c>
      <c r="O10" s="206"/>
      <c r="P10" s="92" t="s">
        <v>74</v>
      </c>
      <c r="Q10" s="224" t="str">
        <f t="shared" ref="Q10:Q11" si="0">IF(L10="","",G10*L10)</f>
        <v/>
      </c>
      <c r="R10" s="224"/>
      <c r="S10" s="225"/>
    </row>
    <row r="11" spans="1:19" ht="22" customHeight="1" thickBot="1">
      <c r="A11" s="208" t="s">
        <v>70</v>
      </c>
      <c r="B11" s="209"/>
      <c r="C11" s="209"/>
      <c r="D11" s="209"/>
      <c r="E11" s="209"/>
      <c r="F11" s="210"/>
      <c r="G11" s="216">
        <v>500</v>
      </c>
      <c r="H11" s="217"/>
      <c r="I11" s="217"/>
      <c r="J11" s="90" t="s">
        <v>72</v>
      </c>
      <c r="K11" s="92" t="s">
        <v>73</v>
      </c>
      <c r="L11" s="221"/>
      <c r="M11" s="221"/>
      <c r="N11" s="206" t="s">
        <v>76</v>
      </c>
      <c r="O11" s="206"/>
      <c r="P11" s="92" t="s">
        <v>74</v>
      </c>
      <c r="Q11" s="224" t="str">
        <f t="shared" si="0"/>
        <v/>
      </c>
      <c r="R11" s="224"/>
      <c r="S11" s="225"/>
    </row>
    <row r="12" spans="1:19" ht="22" customHeight="1" thickBot="1">
      <c r="A12" s="211" t="s">
        <v>71</v>
      </c>
      <c r="B12" s="212"/>
      <c r="C12" s="212"/>
      <c r="D12" s="212"/>
      <c r="E12" s="212"/>
      <c r="F12" s="213"/>
      <c r="G12" s="229"/>
      <c r="H12" s="230"/>
      <c r="I12" s="230"/>
      <c r="J12" s="230"/>
      <c r="K12" s="230"/>
      <c r="L12" s="230"/>
      <c r="M12" s="230"/>
      <c r="N12" s="230"/>
      <c r="O12" s="230"/>
      <c r="P12" s="230"/>
      <c r="Q12" s="226">
        <f>SUM(Q9:S11)</f>
        <v>0</v>
      </c>
      <c r="R12" s="227"/>
      <c r="S12" s="228"/>
    </row>
    <row r="13" spans="1:19" ht="8.15" customHeight="1" thickTop="1" thickBot="1"/>
    <row r="14" spans="1:19" ht="16" customHeight="1">
      <c r="A14" s="149" t="s">
        <v>0</v>
      </c>
      <c r="B14" s="150"/>
      <c r="C14" s="150" t="s">
        <v>1</v>
      </c>
      <c r="D14" s="150"/>
      <c r="E14" s="150"/>
      <c r="F14" s="150"/>
      <c r="G14" s="150"/>
      <c r="H14" s="153" t="s">
        <v>21</v>
      </c>
      <c r="I14" s="153"/>
      <c r="J14" s="155" t="s">
        <v>2</v>
      </c>
      <c r="K14" s="156"/>
      <c r="L14" s="156"/>
      <c r="M14" s="156"/>
      <c r="N14" s="156"/>
      <c r="O14" s="156"/>
      <c r="P14" s="156"/>
      <c r="Q14" s="156"/>
      <c r="R14" s="156"/>
      <c r="S14" s="157"/>
    </row>
    <row r="15" spans="1:19" ht="16" customHeight="1" thickBot="1">
      <c r="A15" s="151"/>
      <c r="B15" s="152"/>
      <c r="C15" s="152"/>
      <c r="D15" s="152"/>
      <c r="E15" s="152"/>
      <c r="F15" s="152"/>
      <c r="G15" s="152"/>
      <c r="H15" s="154"/>
      <c r="I15" s="154"/>
      <c r="J15" s="158">
        <v>1</v>
      </c>
      <c r="K15" s="159"/>
      <c r="L15" s="158">
        <v>2</v>
      </c>
      <c r="M15" s="159"/>
      <c r="N15" s="160"/>
      <c r="O15" s="161"/>
      <c r="P15" s="158" t="s">
        <v>3</v>
      </c>
      <c r="Q15" s="159"/>
      <c r="R15" s="158"/>
      <c r="S15" s="162"/>
    </row>
    <row r="16" spans="1:19" ht="13" customHeight="1">
      <c r="A16" s="135" t="str">
        <f>IF(選手名簿!B2="","",選手名簿!B2)</f>
        <v/>
      </c>
      <c r="B16" s="136"/>
      <c r="C16" s="137" t="str">
        <f>IF(選手名簿!C2="","",選手名簿!C2)</f>
        <v/>
      </c>
      <c r="D16" s="138"/>
      <c r="E16" s="138"/>
      <c r="F16" s="138"/>
      <c r="G16" s="139"/>
      <c r="H16" s="140" t="str">
        <f>IF(選手名簿!D2="","",選手名簿!D2)</f>
        <v/>
      </c>
      <c r="I16" s="136"/>
      <c r="J16" s="132"/>
      <c r="K16" s="132"/>
      <c r="L16" s="132"/>
      <c r="M16" s="132"/>
      <c r="N16" s="133"/>
      <c r="O16" s="133"/>
      <c r="P16" s="132"/>
      <c r="Q16" s="132"/>
      <c r="R16" s="132"/>
      <c r="S16" s="134"/>
    </row>
    <row r="17" spans="1:19" ht="13" customHeight="1">
      <c r="A17" s="105"/>
      <c r="B17" s="106"/>
      <c r="C17" s="110"/>
      <c r="D17" s="111"/>
      <c r="E17" s="111"/>
      <c r="F17" s="111"/>
      <c r="G17" s="112"/>
      <c r="H17" s="115"/>
      <c r="I17" s="106"/>
      <c r="J17" s="100"/>
      <c r="K17" s="101"/>
      <c r="L17" s="100"/>
      <c r="M17" s="101"/>
      <c r="N17" s="98"/>
      <c r="O17" s="99"/>
      <c r="P17" s="100"/>
      <c r="Q17" s="101"/>
      <c r="R17" s="100"/>
      <c r="S17" s="102"/>
    </row>
    <row r="18" spans="1:19" ht="13" customHeight="1">
      <c r="A18" s="103" t="str">
        <f>IF(選手名簿!B3="","",選手名簿!B3)</f>
        <v/>
      </c>
      <c r="B18" s="104"/>
      <c r="C18" s="141" t="str">
        <f>IF(選手名簿!C3="","",選手名簿!C3)</f>
        <v/>
      </c>
      <c r="D18" s="142"/>
      <c r="E18" s="142"/>
      <c r="F18" s="142"/>
      <c r="G18" s="143"/>
      <c r="H18" s="123" t="str">
        <f>IF(選手名簿!D3="","",選手名簿!D3)</f>
        <v/>
      </c>
      <c r="I18" s="104"/>
      <c r="J18" s="116"/>
      <c r="K18" s="116"/>
      <c r="L18" s="116"/>
      <c r="M18" s="116"/>
      <c r="N18" s="117"/>
      <c r="O18" s="117"/>
      <c r="P18" s="116"/>
      <c r="Q18" s="116"/>
      <c r="R18" s="116"/>
      <c r="S18" s="118"/>
    </row>
    <row r="19" spans="1:19" ht="13" customHeight="1">
      <c r="A19" s="105"/>
      <c r="B19" s="106"/>
      <c r="C19" s="110"/>
      <c r="D19" s="111"/>
      <c r="E19" s="111"/>
      <c r="F19" s="111"/>
      <c r="G19" s="112"/>
      <c r="H19" s="115"/>
      <c r="I19" s="106"/>
      <c r="J19" s="100"/>
      <c r="K19" s="101"/>
      <c r="L19" s="100"/>
      <c r="M19" s="101"/>
      <c r="N19" s="98"/>
      <c r="O19" s="99"/>
      <c r="P19" s="100"/>
      <c r="Q19" s="101"/>
      <c r="R19" s="100"/>
      <c r="S19" s="102"/>
    </row>
    <row r="20" spans="1:19" ht="13" customHeight="1">
      <c r="A20" s="103" t="str">
        <f>IF(選手名簿!B4="","",選手名簿!B4)</f>
        <v/>
      </c>
      <c r="B20" s="104"/>
      <c r="C20" s="141" t="str">
        <f>IF(選手名簿!C4="","",選手名簿!C4)</f>
        <v/>
      </c>
      <c r="D20" s="142"/>
      <c r="E20" s="142"/>
      <c r="F20" s="142"/>
      <c r="G20" s="143"/>
      <c r="H20" s="123" t="str">
        <f>IF(選手名簿!D4="","",選手名簿!D4)</f>
        <v/>
      </c>
      <c r="I20" s="104"/>
      <c r="J20" s="116"/>
      <c r="K20" s="116"/>
      <c r="L20" s="116"/>
      <c r="M20" s="116"/>
      <c r="N20" s="117"/>
      <c r="O20" s="117"/>
      <c r="P20" s="116"/>
      <c r="Q20" s="116"/>
      <c r="R20" s="116"/>
      <c r="S20" s="118"/>
    </row>
    <row r="21" spans="1:19" ht="13" customHeight="1">
      <c r="A21" s="105"/>
      <c r="B21" s="106"/>
      <c r="C21" s="110"/>
      <c r="D21" s="111"/>
      <c r="E21" s="111"/>
      <c r="F21" s="111"/>
      <c r="G21" s="112"/>
      <c r="H21" s="115"/>
      <c r="I21" s="106"/>
      <c r="J21" s="100"/>
      <c r="K21" s="101"/>
      <c r="L21" s="100"/>
      <c r="M21" s="101"/>
      <c r="N21" s="98"/>
      <c r="O21" s="99"/>
      <c r="P21" s="100"/>
      <c r="Q21" s="101"/>
      <c r="R21" s="100"/>
      <c r="S21" s="102"/>
    </row>
    <row r="22" spans="1:19" ht="13" customHeight="1">
      <c r="A22" s="103" t="str">
        <f>IF(選手名簿!B5="","",選手名簿!B5)</f>
        <v/>
      </c>
      <c r="B22" s="104"/>
      <c r="C22" s="141" t="str">
        <f>IF(選手名簿!C5="","",選手名簿!C5)</f>
        <v/>
      </c>
      <c r="D22" s="142"/>
      <c r="E22" s="142"/>
      <c r="F22" s="142"/>
      <c r="G22" s="143"/>
      <c r="H22" s="123" t="str">
        <f>IF(選手名簿!D5="","",選手名簿!D5)</f>
        <v/>
      </c>
      <c r="I22" s="104"/>
      <c r="J22" s="116"/>
      <c r="K22" s="116"/>
      <c r="L22" s="116"/>
      <c r="M22" s="116"/>
      <c r="N22" s="117"/>
      <c r="O22" s="117"/>
      <c r="P22" s="116"/>
      <c r="Q22" s="116"/>
      <c r="R22" s="116"/>
      <c r="S22" s="118"/>
    </row>
    <row r="23" spans="1:19" ht="13" customHeight="1">
      <c r="A23" s="105"/>
      <c r="B23" s="106"/>
      <c r="C23" s="110"/>
      <c r="D23" s="111"/>
      <c r="E23" s="111"/>
      <c r="F23" s="111"/>
      <c r="G23" s="112"/>
      <c r="H23" s="115"/>
      <c r="I23" s="106"/>
      <c r="J23" s="100"/>
      <c r="K23" s="101"/>
      <c r="L23" s="100"/>
      <c r="M23" s="101"/>
      <c r="N23" s="98"/>
      <c r="O23" s="99"/>
      <c r="P23" s="119"/>
      <c r="Q23" s="120"/>
      <c r="R23" s="100"/>
      <c r="S23" s="102"/>
    </row>
    <row r="24" spans="1:19" ht="13" customHeight="1">
      <c r="A24" s="103" t="str">
        <f>IF(選手名簿!B6="","",選手名簿!B6)</f>
        <v/>
      </c>
      <c r="B24" s="104"/>
      <c r="C24" s="141" t="str">
        <f>IF(選手名簿!C6="","",選手名簿!C6)</f>
        <v/>
      </c>
      <c r="D24" s="142"/>
      <c r="E24" s="142"/>
      <c r="F24" s="142"/>
      <c r="G24" s="143"/>
      <c r="H24" s="123" t="str">
        <f>IF(選手名簿!D6="","",選手名簿!D6)</f>
        <v/>
      </c>
      <c r="I24" s="104"/>
      <c r="J24" s="116"/>
      <c r="K24" s="116"/>
      <c r="L24" s="116"/>
      <c r="M24" s="116"/>
      <c r="N24" s="117"/>
      <c r="O24" s="117"/>
      <c r="P24" s="116"/>
      <c r="Q24" s="116"/>
      <c r="R24" s="116"/>
      <c r="S24" s="118"/>
    </row>
    <row r="25" spans="1:19" ht="13" customHeight="1" thickBot="1">
      <c r="A25" s="121"/>
      <c r="B25" s="122"/>
      <c r="C25" s="144"/>
      <c r="D25" s="145"/>
      <c r="E25" s="145"/>
      <c r="F25" s="145"/>
      <c r="G25" s="146"/>
      <c r="H25" s="125"/>
      <c r="I25" s="122"/>
      <c r="J25" s="127"/>
      <c r="K25" s="128"/>
      <c r="L25" s="127"/>
      <c r="M25" s="128"/>
      <c r="N25" s="129"/>
      <c r="O25" s="130"/>
      <c r="P25" s="127"/>
      <c r="Q25" s="128"/>
      <c r="R25" s="127"/>
      <c r="S25" s="131"/>
    </row>
    <row r="26" spans="1:19" ht="13" customHeight="1">
      <c r="A26" s="135" t="str">
        <f>IF(選手名簿!B7="","",選手名簿!B7)</f>
        <v/>
      </c>
      <c r="B26" s="136"/>
      <c r="C26" s="137" t="str">
        <f>IF(選手名簿!C7="","",選手名簿!C7)</f>
        <v/>
      </c>
      <c r="D26" s="138"/>
      <c r="E26" s="138"/>
      <c r="F26" s="138"/>
      <c r="G26" s="139"/>
      <c r="H26" s="140" t="str">
        <f>IF(選手名簿!D7="","",選手名簿!D7)</f>
        <v/>
      </c>
      <c r="I26" s="136"/>
      <c r="J26" s="132"/>
      <c r="K26" s="132"/>
      <c r="L26" s="132"/>
      <c r="M26" s="132"/>
      <c r="N26" s="133"/>
      <c r="O26" s="133"/>
      <c r="P26" s="132"/>
      <c r="Q26" s="132"/>
      <c r="R26" s="132"/>
      <c r="S26" s="134"/>
    </row>
    <row r="27" spans="1:19" ht="13" customHeight="1">
      <c r="A27" s="105"/>
      <c r="B27" s="106"/>
      <c r="C27" s="110"/>
      <c r="D27" s="111"/>
      <c r="E27" s="111"/>
      <c r="F27" s="111"/>
      <c r="G27" s="112"/>
      <c r="H27" s="115"/>
      <c r="I27" s="106"/>
      <c r="J27" s="100"/>
      <c r="K27" s="101"/>
      <c r="L27" s="100"/>
      <c r="M27" s="101"/>
      <c r="N27" s="98"/>
      <c r="O27" s="99"/>
      <c r="P27" s="100"/>
      <c r="Q27" s="101"/>
      <c r="R27" s="100"/>
      <c r="S27" s="102"/>
    </row>
    <row r="28" spans="1:19" ht="13" customHeight="1">
      <c r="A28" s="103" t="str">
        <f>IF(選手名簿!B8="","",選手名簿!B8)</f>
        <v/>
      </c>
      <c r="B28" s="104"/>
      <c r="C28" s="141" t="str">
        <f>IF(選手名簿!C8="","",選手名簿!C8)</f>
        <v/>
      </c>
      <c r="D28" s="142"/>
      <c r="E28" s="142"/>
      <c r="F28" s="142"/>
      <c r="G28" s="143"/>
      <c r="H28" s="123" t="str">
        <f>IF(選手名簿!D8="","",選手名簿!D8)</f>
        <v/>
      </c>
      <c r="I28" s="104"/>
      <c r="J28" s="116"/>
      <c r="K28" s="116"/>
      <c r="L28" s="116"/>
      <c r="M28" s="116"/>
      <c r="N28" s="117"/>
      <c r="O28" s="117"/>
      <c r="P28" s="116"/>
      <c r="Q28" s="116"/>
      <c r="R28" s="116"/>
      <c r="S28" s="118"/>
    </row>
    <row r="29" spans="1:19" ht="13" customHeight="1">
      <c r="A29" s="105"/>
      <c r="B29" s="106"/>
      <c r="C29" s="110"/>
      <c r="D29" s="111"/>
      <c r="E29" s="111"/>
      <c r="F29" s="111"/>
      <c r="G29" s="112"/>
      <c r="H29" s="115"/>
      <c r="I29" s="106"/>
      <c r="J29" s="100"/>
      <c r="K29" s="101"/>
      <c r="L29" s="100"/>
      <c r="M29" s="101"/>
      <c r="N29" s="98"/>
      <c r="O29" s="99"/>
      <c r="P29" s="100"/>
      <c r="Q29" s="101"/>
      <c r="R29" s="100"/>
      <c r="S29" s="102"/>
    </row>
    <row r="30" spans="1:19" ht="13" customHeight="1">
      <c r="A30" s="103" t="str">
        <f>IF(選手名簿!B9="","",選手名簿!B9)</f>
        <v/>
      </c>
      <c r="B30" s="104"/>
      <c r="C30" s="141" t="str">
        <f>IF(選手名簿!C9="","",選手名簿!C9)</f>
        <v/>
      </c>
      <c r="D30" s="142"/>
      <c r="E30" s="142"/>
      <c r="F30" s="142"/>
      <c r="G30" s="143"/>
      <c r="H30" s="123" t="str">
        <f>IF(選手名簿!D9="","",選手名簿!D9)</f>
        <v/>
      </c>
      <c r="I30" s="104"/>
      <c r="J30" s="116"/>
      <c r="K30" s="116"/>
      <c r="L30" s="116"/>
      <c r="M30" s="116"/>
      <c r="N30" s="117"/>
      <c r="O30" s="117"/>
      <c r="P30" s="116"/>
      <c r="Q30" s="116"/>
      <c r="R30" s="116"/>
      <c r="S30" s="118"/>
    </row>
    <row r="31" spans="1:19" ht="13" customHeight="1">
      <c r="A31" s="105"/>
      <c r="B31" s="106"/>
      <c r="C31" s="110"/>
      <c r="D31" s="111"/>
      <c r="E31" s="111"/>
      <c r="F31" s="111"/>
      <c r="G31" s="112"/>
      <c r="H31" s="115"/>
      <c r="I31" s="106"/>
      <c r="J31" s="100"/>
      <c r="K31" s="101"/>
      <c r="L31" s="100"/>
      <c r="M31" s="101"/>
      <c r="N31" s="98"/>
      <c r="O31" s="99"/>
      <c r="P31" s="100"/>
      <c r="Q31" s="101"/>
      <c r="R31" s="100"/>
      <c r="S31" s="102"/>
    </row>
    <row r="32" spans="1:19" ht="13" customHeight="1">
      <c r="A32" s="103" t="str">
        <f>IF(選手名簿!B10="","",選手名簿!B10)</f>
        <v/>
      </c>
      <c r="B32" s="104"/>
      <c r="C32" s="141" t="str">
        <f>IF(選手名簿!C10="","",選手名簿!C10)</f>
        <v/>
      </c>
      <c r="D32" s="142"/>
      <c r="E32" s="142"/>
      <c r="F32" s="142"/>
      <c r="G32" s="143"/>
      <c r="H32" s="123" t="str">
        <f>IF(選手名簿!D10="","",選手名簿!D10)</f>
        <v/>
      </c>
      <c r="I32" s="104"/>
      <c r="J32" s="116"/>
      <c r="K32" s="116"/>
      <c r="L32" s="116"/>
      <c r="M32" s="116"/>
      <c r="N32" s="117"/>
      <c r="O32" s="117"/>
      <c r="P32" s="116"/>
      <c r="Q32" s="116"/>
      <c r="R32" s="116"/>
      <c r="S32" s="118"/>
    </row>
    <row r="33" spans="1:19" ht="13" customHeight="1">
      <c r="A33" s="105"/>
      <c r="B33" s="106"/>
      <c r="C33" s="110"/>
      <c r="D33" s="111"/>
      <c r="E33" s="111"/>
      <c r="F33" s="111"/>
      <c r="G33" s="112"/>
      <c r="H33" s="115"/>
      <c r="I33" s="106"/>
      <c r="J33" s="100"/>
      <c r="K33" s="101"/>
      <c r="L33" s="100"/>
      <c r="M33" s="101"/>
      <c r="N33" s="98"/>
      <c r="O33" s="99"/>
      <c r="P33" s="119"/>
      <c r="Q33" s="120"/>
      <c r="R33" s="100"/>
      <c r="S33" s="102"/>
    </row>
    <row r="34" spans="1:19" ht="13" customHeight="1">
      <c r="A34" s="103" t="str">
        <f>IF(選手名簿!B11="","",選手名簿!B11)</f>
        <v/>
      </c>
      <c r="B34" s="104"/>
      <c r="C34" s="141" t="str">
        <f>IF(選手名簿!C11="","",選手名簿!C11)</f>
        <v/>
      </c>
      <c r="D34" s="142"/>
      <c r="E34" s="142"/>
      <c r="F34" s="142"/>
      <c r="G34" s="143"/>
      <c r="H34" s="123" t="str">
        <f>IF(選手名簿!D11="","",選手名簿!D11)</f>
        <v/>
      </c>
      <c r="I34" s="104"/>
      <c r="J34" s="116"/>
      <c r="K34" s="116"/>
      <c r="L34" s="116"/>
      <c r="M34" s="116"/>
      <c r="N34" s="117"/>
      <c r="O34" s="117"/>
      <c r="P34" s="116"/>
      <c r="Q34" s="116"/>
      <c r="R34" s="116"/>
      <c r="S34" s="118"/>
    </row>
    <row r="35" spans="1:19" ht="13" customHeight="1" thickBot="1">
      <c r="A35" s="121"/>
      <c r="B35" s="122"/>
      <c r="C35" s="144"/>
      <c r="D35" s="145"/>
      <c r="E35" s="145"/>
      <c r="F35" s="145"/>
      <c r="G35" s="146"/>
      <c r="H35" s="125"/>
      <c r="I35" s="122"/>
      <c r="J35" s="127"/>
      <c r="K35" s="128"/>
      <c r="L35" s="127"/>
      <c r="M35" s="128"/>
      <c r="N35" s="129"/>
      <c r="O35" s="130"/>
      <c r="P35" s="127"/>
      <c r="Q35" s="128"/>
      <c r="R35" s="127"/>
      <c r="S35" s="131"/>
    </row>
    <row r="36" spans="1:19" ht="13" customHeight="1">
      <c r="A36" s="135" t="str">
        <f>IF(選手名簿!B12="","",選手名簿!B12)</f>
        <v/>
      </c>
      <c r="B36" s="136"/>
      <c r="C36" s="137" t="str">
        <f>IF(選手名簿!C12="","",選手名簿!C12)</f>
        <v/>
      </c>
      <c r="D36" s="138"/>
      <c r="E36" s="138"/>
      <c r="F36" s="138"/>
      <c r="G36" s="139"/>
      <c r="H36" s="140" t="str">
        <f>IF(選手名簿!D12="","",選手名簿!D12)</f>
        <v/>
      </c>
      <c r="I36" s="136"/>
      <c r="J36" s="132"/>
      <c r="K36" s="132"/>
      <c r="L36" s="132"/>
      <c r="M36" s="132"/>
      <c r="N36" s="133"/>
      <c r="O36" s="133"/>
      <c r="P36" s="132"/>
      <c r="Q36" s="132"/>
      <c r="R36" s="132"/>
      <c r="S36" s="134"/>
    </row>
    <row r="37" spans="1:19" ht="13" customHeight="1">
      <c r="A37" s="105"/>
      <c r="B37" s="106"/>
      <c r="C37" s="110"/>
      <c r="D37" s="111"/>
      <c r="E37" s="111"/>
      <c r="F37" s="111"/>
      <c r="G37" s="112"/>
      <c r="H37" s="115"/>
      <c r="I37" s="106"/>
      <c r="J37" s="100"/>
      <c r="K37" s="101"/>
      <c r="L37" s="100"/>
      <c r="M37" s="101"/>
      <c r="N37" s="98"/>
      <c r="O37" s="99"/>
      <c r="P37" s="100"/>
      <c r="Q37" s="101"/>
      <c r="R37" s="100"/>
      <c r="S37" s="102"/>
    </row>
    <row r="38" spans="1:19" ht="13" customHeight="1">
      <c r="A38" s="103" t="str">
        <f>IF(選手名簿!B13="","",選手名簿!B13)</f>
        <v/>
      </c>
      <c r="B38" s="104"/>
      <c r="C38" s="141" t="str">
        <f>IF(選手名簿!C13="","",選手名簿!C13)</f>
        <v/>
      </c>
      <c r="D38" s="142"/>
      <c r="E38" s="142"/>
      <c r="F38" s="142"/>
      <c r="G38" s="143"/>
      <c r="H38" s="123" t="str">
        <f>IF(選手名簿!D13="","",選手名簿!D13)</f>
        <v/>
      </c>
      <c r="I38" s="104"/>
      <c r="J38" s="116"/>
      <c r="K38" s="116"/>
      <c r="L38" s="116"/>
      <c r="M38" s="116"/>
      <c r="N38" s="117"/>
      <c r="O38" s="117"/>
      <c r="P38" s="116"/>
      <c r="Q38" s="116"/>
      <c r="R38" s="116"/>
      <c r="S38" s="118"/>
    </row>
    <row r="39" spans="1:19" ht="13" customHeight="1">
      <c r="A39" s="105"/>
      <c r="B39" s="106"/>
      <c r="C39" s="110"/>
      <c r="D39" s="111"/>
      <c r="E39" s="111"/>
      <c r="F39" s="111"/>
      <c r="G39" s="112"/>
      <c r="H39" s="115"/>
      <c r="I39" s="106"/>
      <c r="J39" s="100"/>
      <c r="K39" s="101"/>
      <c r="L39" s="100"/>
      <c r="M39" s="101"/>
      <c r="N39" s="98"/>
      <c r="O39" s="99"/>
      <c r="P39" s="100"/>
      <c r="Q39" s="101"/>
      <c r="R39" s="100"/>
      <c r="S39" s="102"/>
    </row>
    <row r="40" spans="1:19" ht="13" customHeight="1">
      <c r="A40" s="103" t="str">
        <f>IF(選手名簿!B14="","",選手名簿!B14)</f>
        <v/>
      </c>
      <c r="B40" s="104"/>
      <c r="C40" s="141" t="str">
        <f>IF(選手名簿!C14="","",選手名簿!C14)</f>
        <v/>
      </c>
      <c r="D40" s="142"/>
      <c r="E40" s="142"/>
      <c r="F40" s="142"/>
      <c r="G40" s="143"/>
      <c r="H40" s="123" t="str">
        <f>IF(選手名簿!D14="","",選手名簿!D14)</f>
        <v/>
      </c>
      <c r="I40" s="104"/>
      <c r="J40" s="116"/>
      <c r="K40" s="116"/>
      <c r="L40" s="116"/>
      <c r="M40" s="116"/>
      <c r="N40" s="117"/>
      <c r="O40" s="117"/>
      <c r="P40" s="116"/>
      <c r="Q40" s="116"/>
      <c r="R40" s="116"/>
      <c r="S40" s="118"/>
    </row>
    <row r="41" spans="1:19" ht="13" customHeight="1">
      <c r="A41" s="105"/>
      <c r="B41" s="106"/>
      <c r="C41" s="110"/>
      <c r="D41" s="111"/>
      <c r="E41" s="111"/>
      <c r="F41" s="111"/>
      <c r="G41" s="112"/>
      <c r="H41" s="115"/>
      <c r="I41" s="106"/>
      <c r="J41" s="100"/>
      <c r="K41" s="101"/>
      <c r="L41" s="100"/>
      <c r="M41" s="101"/>
      <c r="N41" s="98"/>
      <c r="O41" s="99"/>
      <c r="P41" s="100"/>
      <c r="Q41" s="101"/>
      <c r="R41" s="100"/>
      <c r="S41" s="102"/>
    </row>
    <row r="42" spans="1:19" ht="13" customHeight="1">
      <c r="A42" s="103" t="str">
        <f>IF(選手名簿!B15="","",選手名簿!B15)</f>
        <v/>
      </c>
      <c r="B42" s="104"/>
      <c r="C42" s="141" t="str">
        <f>IF(選手名簿!C15="","",選手名簿!C15)</f>
        <v/>
      </c>
      <c r="D42" s="142"/>
      <c r="E42" s="142"/>
      <c r="F42" s="142"/>
      <c r="G42" s="143"/>
      <c r="H42" s="123" t="str">
        <f>IF(選手名簿!D15="","",選手名簿!D15)</f>
        <v/>
      </c>
      <c r="I42" s="104"/>
      <c r="J42" s="116"/>
      <c r="K42" s="116"/>
      <c r="L42" s="116"/>
      <c r="M42" s="116"/>
      <c r="N42" s="117"/>
      <c r="O42" s="117"/>
      <c r="P42" s="116"/>
      <c r="Q42" s="116"/>
      <c r="R42" s="116"/>
      <c r="S42" s="118"/>
    </row>
    <row r="43" spans="1:19" ht="13" customHeight="1">
      <c r="A43" s="105"/>
      <c r="B43" s="106"/>
      <c r="C43" s="110"/>
      <c r="D43" s="111"/>
      <c r="E43" s="111"/>
      <c r="F43" s="111"/>
      <c r="G43" s="112"/>
      <c r="H43" s="115"/>
      <c r="I43" s="106"/>
      <c r="J43" s="100"/>
      <c r="K43" s="101"/>
      <c r="L43" s="100"/>
      <c r="M43" s="101"/>
      <c r="N43" s="98"/>
      <c r="O43" s="99"/>
      <c r="P43" s="119"/>
      <c r="Q43" s="120"/>
      <c r="R43" s="100"/>
      <c r="S43" s="102"/>
    </row>
    <row r="44" spans="1:19" ht="13" customHeight="1">
      <c r="A44" s="103" t="str">
        <f>IF(選手名簿!B16="","",選手名簿!B16)</f>
        <v/>
      </c>
      <c r="B44" s="104"/>
      <c r="C44" s="141" t="str">
        <f>IF(選手名簿!C16="","",選手名簿!C16)</f>
        <v/>
      </c>
      <c r="D44" s="142"/>
      <c r="E44" s="142"/>
      <c r="F44" s="142"/>
      <c r="G44" s="143"/>
      <c r="H44" s="123" t="str">
        <f>IF(選手名簿!D16="","",選手名簿!D16)</f>
        <v/>
      </c>
      <c r="I44" s="104"/>
      <c r="J44" s="116"/>
      <c r="K44" s="116"/>
      <c r="L44" s="116"/>
      <c r="M44" s="116"/>
      <c r="N44" s="117"/>
      <c r="O44" s="117"/>
      <c r="P44" s="116"/>
      <c r="Q44" s="116"/>
      <c r="R44" s="116"/>
      <c r="S44" s="118"/>
    </row>
    <row r="45" spans="1:19" ht="13" customHeight="1" thickBot="1">
      <c r="A45" s="121"/>
      <c r="B45" s="122"/>
      <c r="C45" s="144"/>
      <c r="D45" s="145"/>
      <c r="E45" s="145"/>
      <c r="F45" s="145"/>
      <c r="G45" s="146"/>
      <c r="H45" s="125"/>
      <c r="I45" s="122"/>
      <c r="J45" s="127"/>
      <c r="K45" s="128"/>
      <c r="L45" s="127"/>
      <c r="M45" s="128"/>
      <c r="N45" s="129"/>
      <c r="O45" s="130"/>
      <c r="P45" s="127"/>
      <c r="Q45" s="128"/>
      <c r="R45" s="127"/>
      <c r="S45" s="131"/>
    </row>
    <row r="46" spans="1:19" ht="13" customHeight="1">
      <c r="A46" s="135" t="str">
        <f>IF(選手名簿!B17="","",選手名簿!B17)</f>
        <v/>
      </c>
      <c r="B46" s="136"/>
      <c r="C46" s="137" t="str">
        <f>IF(選手名簿!C17="","",選手名簿!C17)</f>
        <v/>
      </c>
      <c r="D46" s="138"/>
      <c r="E46" s="138"/>
      <c r="F46" s="138"/>
      <c r="G46" s="139"/>
      <c r="H46" s="140" t="str">
        <f>IF(選手名簿!D17="","",選手名簿!D17)</f>
        <v/>
      </c>
      <c r="I46" s="136"/>
      <c r="J46" s="132"/>
      <c r="K46" s="132"/>
      <c r="L46" s="132"/>
      <c r="M46" s="132"/>
      <c r="N46" s="133"/>
      <c r="O46" s="133"/>
      <c r="P46" s="132"/>
      <c r="Q46" s="132"/>
      <c r="R46" s="132"/>
      <c r="S46" s="134"/>
    </row>
    <row r="47" spans="1:19" ht="13" customHeight="1">
      <c r="A47" s="105"/>
      <c r="B47" s="106"/>
      <c r="C47" s="110"/>
      <c r="D47" s="111"/>
      <c r="E47" s="111"/>
      <c r="F47" s="111"/>
      <c r="G47" s="112"/>
      <c r="H47" s="115"/>
      <c r="I47" s="106"/>
      <c r="J47" s="100"/>
      <c r="K47" s="101"/>
      <c r="L47" s="100"/>
      <c r="M47" s="101"/>
      <c r="N47" s="98"/>
      <c r="O47" s="99"/>
      <c r="P47" s="100"/>
      <c r="Q47" s="101"/>
      <c r="R47" s="100"/>
      <c r="S47" s="102"/>
    </row>
    <row r="48" spans="1:19" ht="13" customHeight="1">
      <c r="A48" s="103" t="str">
        <f>IF(選手名簿!B18="","",選手名簿!B18)</f>
        <v/>
      </c>
      <c r="B48" s="104"/>
      <c r="C48" s="141" t="str">
        <f>IF(選手名簿!C18="","",選手名簿!C18)</f>
        <v/>
      </c>
      <c r="D48" s="142"/>
      <c r="E48" s="142"/>
      <c r="F48" s="142"/>
      <c r="G48" s="143"/>
      <c r="H48" s="123" t="str">
        <f>IF(選手名簿!D18="","",選手名簿!D18)</f>
        <v/>
      </c>
      <c r="I48" s="104"/>
      <c r="J48" s="116"/>
      <c r="K48" s="116"/>
      <c r="L48" s="116"/>
      <c r="M48" s="116"/>
      <c r="N48" s="117"/>
      <c r="O48" s="117"/>
      <c r="P48" s="116"/>
      <c r="Q48" s="116"/>
      <c r="R48" s="116"/>
      <c r="S48" s="118"/>
    </row>
    <row r="49" spans="1:19" ht="13" customHeight="1">
      <c r="A49" s="105"/>
      <c r="B49" s="106"/>
      <c r="C49" s="110"/>
      <c r="D49" s="111"/>
      <c r="E49" s="111"/>
      <c r="F49" s="111"/>
      <c r="G49" s="112"/>
      <c r="H49" s="115"/>
      <c r="I49" s="106"/>
      <c r="J49" s="100"/>
      <c r="K49" s="101"/>
      <c r="L49" s="100"/>
      <c r="M49" s="101"/>
      <c r="N49" s="98"/>
      <c r="O49" s="99"/>
      <c r="P49" s="100"/>
      <c r="Q49" s="101"/>
      <c r="R49" s="100"/>
      <c r="S49" s="102"/>
    </row>
    <row r="50" spans="1:19" ht="13" customHeight="1">
      <c r="A50" s="103" t="str">
        <f>IF(選手名簿!B19="","",選手名簿!B19)</f>
        <v/>
      </c>
      <c r="B50" s="104"/>
      <c r="C50" s="141" t="str">
        <f>IF(選手名簿!C19="","",選手名簿!C19)</f>
        <v/>
      </c>
      <c r="D50" s="142"/>
      <c r="E50" s="142"/>
      <c r="F50" s="142"/>
      <c r="G50" s="143"/>
      <c r="H50" s="123" t="str">
        <f>IF(選手名簿!D19="","",選手名簿!D19)</f>
        <v/>
      </c>
      <c r="I50" s="104"/>
      <c r="J50" s="116"/>
      <c r="K50" s="116"/>
      <c r="L50" s="116"/>
      <c r="M50" s="116"/>
      <c r="N50" s="117"/>
      <c r="O50" s="117"/>
      <c r="P50" s="116"/>
      <c r="Q50" s="116"/>
      <c r="R50" s="116"/>
      <c r="S50" s="118"/>
    </row>
    <row r="51" spans="1:19" ht="13" customHeight="1">
      <c r="A51" s="105"/>
      <c r="B51" s="106"/>
      <c r="C51" s="110"/>
      <c r="D51" s="111"/>
      <c r="E51" s="111"/>
      <c r="F51" s="111"/>
      <c r="G51" s="112"/>
      <c r="H51" s="115"/>
      <c r="I51" s="106"/>
      <c r="J51" s="100"/>
      <c r="K51" s="101"/>
      <c r="L51" s="100"/>
      <c r="M51" s="101"/>
      <c r="N51" s="98"/>
      <c r="O51" s="99"/>
      <c r="P51" s="100"/>
      <c r="Q51" s="101"/>
      <c r="R51" s="100"/>
      <c r="S51" s="102"/>
    </row>
    <row r="52" spans="1:19" ht="13" customHeight="1">
      <c r="A52" s="103" t="str">
        <f>IF(選手名簿!B20="","",選手名簿!B20)</f>
        <v/>
      </c>
      <c r="B52" s="104"/>
      <c r="C52" s="107" t="str">
        <f>IF(選手名簿!C20="","",選手名簿!C20)</f>
        <v/>
      </c>
      <c r="D52" s="108"/>
      <c r="E52" s="108"/>
      <c r="F52" s="108"/>
      <c r="G52" s="109"/>
      <c r="H52" s="113" t="str">
        <f>IF(選手名簿!D20="","",選手名簿!D20)</f>
        <v/>
      </c>
      <c r="I52" s="114"/>
      <c r="J52" s="116"/>
      <c r="K52" s="116"/>
      <c r="L52" s="116"/>
      <c r="M52" s="116"/>
      <c r="N52" s="117"/>
      <c r="O52" s="117"/>
      <c r="P52" s="116"/>
      <c r="Q52" s="116"/>
      <c r="R52" s="116"/>
      <c r="S52" s="118"/>
    </row>
    <row r="53" spans="1:19" ht="13" customHeight="1">
      <c r="A53" s="105"/>
      <c r="B53" s="106"/>
      <c r="C53" s="110"/>
      <c r="D53" s="111"/>
      <c r="E53" s="111"/>
      <c r="F53" s="111"/>
      <c r="G53" s="112"/>
      <c r="H53" s="115"/>
      <c r="I53" s="106"/>
      <c r="J53" s="100"/>
      <c r="K53" s="101"/>
      <c r="L53" s="100"/>
      <c r="M53" s="101"/>
      <c r="N53" s="98"/>
      <c r="O53" s="99"/>
      <c r="P53" s="119"/>
      <c r="Q53" s="120"/>
      <c r="R53" s="100"/>
      <c r="S53" s="102"/>
    </row>
    <row r="54" spans="1:19" ht="13" customHeight="1">
      <c r="A54" s="103" t="str">
        <f>IF(選手名簿!B21="","",選手名簿!B21)</f>
        <v/>
      </c>
      <c r="B54" s="104"/>
      <c r="C54" s="107" t="str">
        <f>IF(選手名簿!C21="","",選手名簿!C21)</f>
        <v/>
      </c>
      <c r="D54" s="108"/>
      <c r="E54" s="108"/>
      <c r="F54" s="108"/>
      <c r="G54" s="109"/>
      <c r="H54" s="113" t="str">
        <f>IF(選手名簿!D21="","",選手名簿!D21)</f>
        <v/>
      </c>
      <c r="I54" s="114"/>
      <c r="J54" s="116"/>
      <c r="K54" s="116"/>
      <c r="L54" s="116"/>
      <c r="M54" s="116"/>
      <c r="N54" s="117"/>
      <c r="O54" s="117"/>
      <c r="P54" s="116"/>
      <c r="Q54" s="116"/>
      <c r="R54" s="116"/>
      <c r="S54" s="118"/>
    </row>
    <row r="55" spans="1:19" ht="13" customHeight="1" thickBot="1">
      <c r="A55" s="121"/>
      <c r="B55" s="122"/>
      <c r="C55" s="144"/>
      <c r="D55" s="145"/>
      <c r="E55" s="145"/>
      <c r="F55" s="145"/>
      <c r="G55" s="146"/>
      <c r="H55" s="125"/>
      <c r="I55" s="122"/>
      <c r="J55" s="127"/>
      <c r="K55" s="128"/>
      <c r="L55" s="127"/>
      <c r="M55" s="128"/>
      <c r="N55" s="129"/>
      <c r="O55" s="130"/>
      <c r="P55" s="127"/>
      <c r="Q55" s="128"/>
      <c r="R55" s="127"/>
      <c r="S55" s="131"/>
    </row>
    <row r="56" spans="1:19" ht="13" customHeight="1">
      <c r="A56" s="135" t="str">
        <f>IF(選手名簿!B22="","",選手名簿!B22)</f>
        <v/>
      </c>
      <c r="B56" s="136"/>
      <c r="C56" s="137" t="str">
        <f>IF(選手名簿!C22="","",選手名簿!C22)</f>
        <v/>
      </c>
      <c r="D56" s="138"/>
      <c r="E56" s="138"/>
      <c r="F56" s="138"/>
      <c r="G56" s="139"/>
      <c r="H56" s="140" t="str">
        <f>IF(選手名簿!D22="","",選手名簿!D22)</f>
        <v/>
      </c>
      <c r="I56" s="136"/>
      <c r="J56" s="132"/>
      <c r="K56" s="132"/>
      <c r="L56" s="132"/>
      <c r="M56" s="132"/>
      <c r="N56" s="133"/>
      <c r="O56" s="133"/>
      <c r="P56" s="132"/>
      <c r="Q56" s="132"/>
      <c r="R56" s="132"/>
      <c r="S56" s="134"/>
    </row>
    <row r="57" spans="1:19" ht="13" customHeight="1">
      <c r="A57" s="105"/>
      <c r="B57" s="106"/>
      <c r="C57" s="110"/>
      <c r="D57" s="111"/>
      <c r="E57" s="111"/>
      <c r="F57" s="111"/>
      <c r="G57" s="112"/>
      <c r="H57" s="115"/>
      <c r="I57" s="106"/>
      <c r="J57" s="100"/>
      <c r="K57" s="101"/>
      <c r="L57" s="100"/>
      <c r="M57" s="101"/>
      <c r="N57" s="98"/>
      <c r="O57" s="99"/>
      <c r="P57" s="100"/>
      <c r="Q57" s="101"/>
      <c r="R57" s="100"/>
      <c r="S57" s="102"/>
    </row>
    <row r="58" spans="1:19" ht="13" customHeight="1">
      <c r="A58" s="103" t="str">
        <f>IF(選手名簿!B23="","",選手名簿!B23)</f>
        <v/>
      </c>
      <c r="B58" s="104"/>
      <c r="C58" s="107" t="str">
        <f>IF(選手名簿!C23="","",選手名簿!C23)</f>
        <v/>
      </c>
      <c r="D58" s="108"/>
      <c r="E58" s="108"/>
      <c r="F58" s="108"/>
      <c r="G58" s="109"/>
      <c r="H58" s="113" t="str">
        <f>IF(選手名簿!D23="","",選手名簿!D23)</f>
        <v/>
      </c>
      <c r="I58" s="114"/>
      <c r="J58" s="116"/>
      <c r="K58" s="116"/>
      <c r="L58" s="116"/>
      <c r="M58" s="116"/>
      <c r="N58" s="117"/>
      <c r="O58" s="117"/>
      <c r="P58" s="116"/>
      <c r="Q58" s="116"/>
      <c r="R58" s="116"/>
      <c r="S58" s="118"/>
    </row>
    <row r="59" spans="1:19" ht="13" customHeight="1">
      <c r="A59" s="105"/>
      <c r="B59" s="106"/>
      <c r="C59" s="110"/>
      <c r="D59" s="111"/>
      <c r="E59" s="111"/>
      <c r="F59" s="111"/>
      <c r="G59" s="112"/>
      <c r="H59" s="115"/>
      <c r="I59" s="106"/>
      <c r="J59" s="100"/>
      <c r="K59" s="101"/>
      <c r="L59" s="100"/>
      <c r="M59" s="101"/>
      <c r="N59" s="98"/>
      <c r="O59" s="99"/>
      <c r="P59" s="100"/>
      <c r="Q59" s="101"/>
      <c r="R59" s="100"/>
      <c r="S59" s="102"/>
    </row>
    <row r="60" spans="1:19" ht="13" customHeight="1">
      <c r="A60" s="103" t="str">
        <f>IF(選手名簿!B24="","",選手名簿!B24)</f>
        <v/>
      </c>
      <c r="B60" s="104"/>
      <c r="C60" s="107" t="str">
        <f>IF(選手名簿!C24="","",選手名簿!C24)</f>
        <v/>
      </c>
      <c r="D60" s="108"/>
      <c r="E60" s="108"/>
      <c r="F60" s="108"/>
      <c r="G60" s="109"/>
      <c r="H60" s="113" t="str">
        <f>IF(選手名簿!D24="","",選手名簿!D24)</f>
        <v/>
      </c>
      <c r="I60" s="114"/>
      <c r="J60" s="116"/>
      <c r="K60" s="116"/>
      <c r="L60" s="116"/>
      <c r="M60" s="116"/>
      <c r="N60" s="117"/>
      <c r="O60" s="117"/>
      <c r="P60" s="116"/>
      <c r="Q60" s="116"/>
      <c r="R60" s="116"/>
      <c r="S60" s="118"/>
    </row>
    <row r="61" spans="1:19" ht="13" customHeight="1">
      <c r="A61" s="105"/>
      <c r="B61" s="106"/>
      <c r="C61" s="110"/>
      <c r="D61" s="111"/>
      <c r="E61" s="111"/>
      <c r="F61" s="111"/>
      <c r="G61" s="112"/>
      <c r="H61" s="115"/>
      <c r="I61" s="106"/>
      <c r="J61" s="100"/>
      <c r="K61" s="101"/>
      <c r="L61" s="100"/>
      <c r="M61" s="101"/>
      <c r="N61" s="98"/>
      <c r="O61" s="99"/>
      <c r="P61" s="100"/>
      <c r="Q61" s="101"/>
      <c r="R61" s="100"/>
      <c r="S61" s="102"/>
    </row>
    <row r="62" spans="1:19" ht="13" customHeight="1">
      <c r="A62" s="103" t="str">
        <f>IF(選手名簿!B25="","",選手名簿!B25)</f>
        <v/>
      </c>
      <c r="B62" s="104"/>
      <c r="C62" s="107" t="str">
        <f>IF(選手名簿!C25="","",選手名簿!C25)</f>
        <v/>
      </c>
      <c r="D62" s="108"/>
      <c r="E62" s="108"/>
      <c r="F62" s="108"/>
      <c r="G62" s="109"/>
      <c r="H62" s="113" t="str">
        <f>IF(選手名簿!D25="","",選手名簿!D25)</f>
        <v/>
      </c>
      <c r="I62" s="114"/>
      <c r="J62" s="116"/>
      <c r="K62" s="116"/>
      <c r="L62" s="116"/>
      <c r="M62" s="116"/>
      <c r="N62" s="117"/>
      <c r="O62" s="117"/>
      <c r="P62" s="116"/>
      <c r="Q62" s="116"/>
      <c r="R62" s="116"/>
      <c r="S62" s="118"/>
    </row>
    <row r="63" spans="1:19" ht="13" customHeight="1">
      <c r="A63" s="105"/>
      <c r="B63" s="106"/>
      <c r="C63" s="110"/>
      <c r="D63" s="111"/>
      <c r="E63" s="111"/>
      <c r="F63" s="111"/>
      <c r="G63" s="112"/>
      <c r="H63" s="115"/>
      <c r="I63" s="106"/>
      <c r="J63" s="100"/>
      <c r="K63" s="101"/>
      <c r="L63" s="100"/>
      <c r="M63" s="101"/>
      <c r="N63" s="98"/>
      <c r="O63" s="99"/>
      <c r="P63" s="119"/>
      <c r="Q63" s="120"/>
      <c r="R63" s="100"/>
      <c r="S63" s="102"/>
    </row>
    <row r="64" spans="1:19" ht="13" customHeight="1">
      <c r="A64" s="103" t="str">
        <f>IF(選手名簿!B26="","",選手名簿!B26)</f>
        <v/>
      </c>
      <c r="B64" s="104"/>
      <c r="C64" s="107" t="str">
        <f>IF(選手名簿!C26="","",選手名簿!C26)</f>
        <v/>
      </c>
      <c r="D64" s="108"/>
      <c r="E64" s="108"/>
      <c r="F64" s="108"/>
      <c r="G64" s="109"/>
      <c r="H64" s="113" t="str">
        <f>IF(選手名簿!D26="","",選手名簿!D26)</f>
        <v/>
      </c>
      <c r="I64" s="114"/>
      <c r="J64" s="116"/>
      <c r="K64" s="116"/>
      <c r="L64" s="116"/>
      <c r="M64" s="116"/>
      <c r="N64" s="117"/>
      <c r="O64" s="117"/>
      <c r="P64" s="116"/>
      <c r="Q64" s="116"/>
      <c r="R64" s="116"/>
      <c r="S64" s="118"/>
    </row>
    <row r="65" spans="1:19" ht="13" customHeight="1" thickBot="1">
      <c r="A65" s="121"/>
      <c r="B65" s="122"/>
      <c r="C65" s="144"/>
      <c r="D65" s="145"/>
      <c r="E65" s="145"/>
      <c r="F65" s="145"/>
      <c r="G65" s="146"/>
      <c r="H65" s="125"/>
      <c r="I65" s="122"/>
      <c r="J65" s="127"/>
      <c r="K65" s="128"/>
      <c r="L65" s="127"/>
      <c r="M65" s="128"/>
      <c r="N65" s="129"/>
      <c r="O65" s="130"/>
      <c r="P65" s="127"/>
      <c r="Q65" s="128"/>
      <c r="R65" s="127"/>
      <c r="S65" s="131"/>
    </row>
    <row r="66" spans="1:19" ht="13" customHeight="1">
      <c r="A66" s="135" t="str">
        <f>IF(選手名簿!B27="","",選手名簿!B27)</f>
        <v/>
      </c>
      <c r="B66" s="136"/>
      <c r="C66" s="137" t="str">
        <f>IF(選手名簿!C27="","",選手名簿!C27)</f>
        <v/>
      </c>
      <c r="D66" s="138"/>
      <c r="E66" s="138"/>
      <c r="F66" s="138"/>
      <c r="G66" s="139"/>
      <c r="H66" s="140" t="str">
        <f>IF(選手名簿!D27="","",選手名簿!D27)</f>
        <v/>
      </c>
      <c r="I66" s="136"/>
      <c r="J66" s="132"/>
      <c r="K66" s="132"/>
      <c r="L66" s="132"/>
      <c r="M66" s="132"/>
      <c r="N66" s="133"/>
      <c r="O66" s="133"/>
      <c r="P66" s="132"/>
      <c r="Q66" s="132"/>
      <c r="R66" s="132"/>
      <c r="S66" s="134"/>
    </row>
    <row r="67" spans="1:19" ht="13" customHeight="1">
      <c r="A67" s="105"/>
      <c r="B67" s="106"/>
      <c r="C67" s="110"/>
      <c r="D67" s="111"/>
      <c r="E67" s="111"/>
      <c r="F67" s="111"/>
      <c r="G67" s="112"/>
      <c r="H67" s="115"/>
      <c r="I67" s="106"/>
      <c r="J67" s="100"/>
      <c r="K67" s="101"/>
      <c r="L67" s="100"/>
      <c r="M67" s="101"/>
      <c r="N67" s="98"/>
      <c r="O67" s="99"/>
      <c r="P67" s="100"/>
      <c r="Q67" s="101"/>
      <c r="R67" s="100"/>
      <c r="S67" s="102"/>
    </row>
    <row r="68" spans="1:19" ht="13" customHeight="1">
      <c r="A68" s="103" t="str">
        <f>IF(選手名簿!B28="","",選手名簿!B28)</f>
        <v/>
      </c>
      <c r="B68" s="104"/>
      <c r="C68" s="107" t="str">
        <f>IF(選手名簿!C28="","",選手名簿!C28)</f>
        <v/>
      </c>
      <c r="D68" s="108"/>
      <c r="E68" s="108"/>
      <c r="F68" s="108"/>
      <c r="G68" s="109"/>
      <c r="H68" s="113" t="str">
        <f>IF(選手名簿!D28="","",選手名簿!D28)</f>
        <v/>
      </c>
      <c r="I68" s="114"/>
      <c r="J68" s="116"/>
      <c r="K68" s="116"/>
      <c r="L68" s="116"/>
      <c r="M68" s="116"/>
      <c r="N68" s="117"/>
      <c r="O68" s="117"/>
      <c r="P68" s="116"/>
      <c r="Q68" s="116"/>
      <c r="R68" s="116"/>
      <c r="S68" s="118"/>
    </row>
    <row r="69" spans="1:19" ht="13" customHeight="1">
      <c r="A69" s="105"/>
      <c r="B69" s="106"/>
      <c r="C69" s="110"/>
      <c r="D69" s="111"/>
      <c r="E69" s="111"/>
      <c r="F69" s="111"/>
      <c r="G69" s="112"/>
      <c r="H69" s="115"/>
      <c r="I69" s="106"/>
      <c r="J69" s="100"/>
      <c r="K69" s="101"/>
      <c r="L69" s="100"/>
      <c r="M69" s="101"/>
      <c r="N69" s="98"/>
      <c r="O69" s="99"/>
      <c r="P69" s="100"/>
      <c r="Q69" s="101"/>
      <c r="R69" s="100"/>
      <c r="S69" s="102"/>
    </row>
    <row r="70" spans="1:19" ht="13" customHeight="1">
      <c r="A70" s="103" t="str">
        <f>IF(選手名簿!B29="","",選手名簿!B29)</f>
        <v/>
      </c>
      <c r="B70" s="104"/>
      <c r="C70" s="107" t="str">
        <f>IF(選手名簿!C29="","",選手名簿!C29)</f>
        <v/>
      </c>
      <c r="D70" s="108"/>
      <c r="E70" s="108"/>
      <c r="F70" s="108"/>
      <c r="G70" s="109"/>
      <c r="H70" s="113" t="str">
        <f>IF(選手名簿!D29="","",選手名簿!D29)</f>
        <v/>
      </c>
      <c r="I70" s="114"/>
      <c r="J70" s="116"/>
      <c r="K70" s="116"/>
      <c r="L70" s="116"/>
      <c r="M70" s="116"/>
      <c r="N70" s="117"/>
      <c r="O70" s="117"/>
      <c r="P70" s="116"/>
      <c r="Q70" s="116"/>
      <c r="R70" s="116"/>
      <c r="S70" s="118"/>
    </row>
    <row r="71" spans="1:19" ht="13" customHeight="1">
      <c r="A71" s="105"/>
      <c r="B71" s="106"/>
      <c r="C71" s="110"/>
      <c r="D71" s="111"/>
      <c r="E71" s="111"/>
      <c r="F71" s="111"/>
      <c r="G71" s="112"/>
      <c r="H71" s="115"/>
      <c r="I71" s="106"/>
      <c r="J71" s="100"/>
      <c r="K71" s="101"/>
      <c r="L71" s="100"/>
      <c r="M71" s="101"/>
      <c r="N71" s="98"/>
      <c r="O71" s="99"/>
      <c r="P71" s="100"/>
      <c r="Q71" s="101"/>
      <c r="R71" s="100"/>
      <c r="S71" s="102"/>
    </row>
    <row r="72" spans="1:19" ht="13" customHeight="1">
      <c r="A72" s="103" t="str">
        <f>IF(選手名簿!B30="","",選手名簿!B30)</f>
        <v/>
      </c>
      <c r="B72" s="104"/>
      <c r="C72" s="107" t="str">
        <f>IF(選手名簿!C30="","",選手名簿!C30)</f>
        <v/>
      </c>
      <c r="D72" s="108"/>
      <c r="E72" s="108"/>
      <c r="F72" s="108"/>
      <c r="G72" s="109"/>
      <c r="H72" s="113" t="str">
        <f>IF(選手名簿!D30="","",選手名簿!D30)</f>
        <v/>
      </c>
      <c r="I72" s="114"/>
      <c r="J72" s="116"/>
      <c r="K72" s="116"/>
      <c r="L72" s="116"/>
      <c r="M72" s="116"/>
      <c r="N72" s="117"/>
      <c r="O72" s="117"/>
      <c r="P72" s="116"/>
      <c r="Q72" s="116"/>
      <c r="R72" s="116"/>
      <c r="S72" s="118"/>
    </row>
    <row r="73" spans="1:19" ht="13" customHeight="1">
      <c r="A73" s="105"/>
      <c r="B73" s="106"/>
      <c r="C73" s="110"/>
      <c r="D73" s="111"/>
      <c r="E73" s="111"/>
      <c r="F73" s="111"/>
      <c r="G73" s="112"/>
      <c r="H73" s="115"/>
      <c r="I73" s="106"/>
      <c r="J73" s="100"/>
      <c r="K73" s="101"/>
      <c r="L73" s="100"/>
      <c r="M73" s="101"/>
      <c r="N73" s="98"/>
      <c r="O73" s="99"/>
      <c r="P73" s="119"/>
      <c r="Q73" s="120"/>
      <c r="R73" s="100"/>
      <c r="S73" s="102"/>
    </row>
    <row r="74" spans="1:19" ht="13" customHeight="1">
      <c r="A74" s="103" t="str">
        <f>IF(選手名簿!B31="","",選手名簿!B31)</f>
        <v/>
      </c>
      <c r="B74" s="104"/>
      <c r="C74" s="141" t="str">
        <f>IF(選手名簿!C31="","",選手名簿!C31)</f>
        <v/>
      </c>
      <c r="D74" s="142"/>
      <c r="E74" s="142"/>
      <c r="F74" s="142"/>
      <c r="G74" s="143"/>
      <c r="H74" s="123" t="str">
        <f>IF(選手名簿!D31="","",選手名簿!D31)</f>
        <v/>
      </c>
      <c r="I74" s="104"/>
      <c r="J74" s="116"/>
      <c r="K74" s="116"/>
      <c r="L74" s="116"/>
      <c r="M74" s="116"/>
      <c r="N74" s="117"/>
      <c r="O74" s="117"/>
      <c r="P74" s="116"/>
      <c r="Q74" s="116"/>
      <c r="R74" s="116"/>
      <c r="S74" s="118"/>
    </row>
    <row r="75" spans="1:19" ht="13" customHeight="1" thickBot="1">
      <c r="A75" s="121"/>
      <c r="B75" s="122"/>
      <c r="C75" s="144"/>
      <c r="D75" s="145"/>
      <c r="E75" s="145"/>
      <c r="F75" s="145"/>
      <c r="G75" s="146"/>
      <c r="H75" s="125"/>
      <c r="I75" s="122"/>
      <c r="J75" s="127"/>
      <c r="K75" s="128"/>
      <c r="L75" s="127"/>
      <c r="M75" s="128"/>
      <c r="N75" s="129"/>
      <c r="O75" s="130"/>
      <c r="P75" s="127"/>
      <c r="Q75" s="128"/>
      <c r="R75" s="127"/>
      <c r="S75" s="131"/>
    </row>
    <row r="76" spans="1:19" ht="13" customHeight="1">
      <c r="A76" s="135" t="str">
        <f>IF(選手名簿!B32="","",選手名簿!B32)</f>
        <v/>
      </c>
      <c r="B76" s="136"/>
      <c r="C76" s="137" t="str">
        <f>IF(選手名簿!C32="","",選手名簿!C32)</f>
        <v/>
      </c>
      <c r="D76" s="138"/>
      <c r="E76" s="138"/>
      <c r="F76" s="138"/>
      <c r="G76" s="139"/>
      <c r="H76" s="140" t="str">
        <f>IF(選手名簿!D32="","",選手名簿!D32)</f>
        <v/>
      </c>
      <c r="I76" s="136"/>
      <c r="J76" s="132"/>
      <c r="K76" s="132"/>
      <c r="L76" s="132"/>
      <c r="M76" s="132"/>
      <c r="N76" s="133"/>
      <c r="O76" s="133"/>
      <c r="P76" s="132"/>
      <c r="Q76" s="132"/>
      <c r="R76" s="132"/>
      <c r="S76" s="134"/>
    </row>
    <row r="77" spans="1:19" ht="13" customHeight="1">
      <c r="A77" s="105"/>
      <c r="B77" s="106"/>
      <c r="C77" s="110"/>
      <c r="D77" s="111"/>
      <c r="E77" s="111"/>
      <c r="F77" s="111"/>
      <c r="G77" s="112"/>
      <c r="H77" s="115"/>
      <c r="I77" s="106"/>
      <c r="J77" s="100"/>
      <c r="K77" s="101"/>
      <c r="L77" s="100"/>
      <c r="M77" s="101"/>
      <c r="N77" s="98"/>
      <c r="O77" s="99"/>
      <c r="P77" s="100"/>
      <c r="Q77" s="101"/>
      <c r="R77" s="100"/>
      <c r="S77" s="102"/>
    </row>
    <row r="78" spans="1:19" ht="13" customHeight="1">
      <c r="A78" s="103" t="str">
        <f>IF(選手名簿!B33="","",選手名簿!B33)</f>
        <v/>
      </c>
      <c r="B78" s="104"/>
      <c r="C78" s="107" t="str">
        <f>IF(選手名簿!C33="","",選手名簿!C33)</f>
        <v/>
      </c>
      <c r="D78" s="108"/>
      <c r="E78" s="108"/>
      <c r="F78" s="108"/>
      <c r="G78" s="109"/>
      <c r="H78" s="113" t="str">
        <f>IF(選手名簿!D33="","",選手名簿!D33)</f>
        <v/>
      </c>
      <c r="I78" s="114"/>
      <c r="J78" s="116"/>
      <c r="K78" s="116"/>
      <c r="L78" s="116"/>
      <c r="M78" s="116"/>
      <c r="N78" s="117"/>
      <c r="O78" s="117"/>
      <c r="P78" s="116"/>
      <c r="Q78" s="116"/>
      <c r="R78" s="116"/>
      <c r="S78" s="118"/>
    </row>
    <row r="79" spans="1:19" ht="13" customHeight="1">
      <c r="A79" s="105"/>
      <c r="B79" s="106"/>
      <c r="C79" s="110"/>
      <c r="D79" s="111"/>
      <c r="E79" s="111"/>
      <c r="F79" s="111"/>
      <c r="G79" s="112"/>
      <c r="H79" s="115"/>
      <c r="I79" s="106"/>
      <c r="J79" s="100"/>
      <c r="K79" s="101"/>
      <c r="L79" s="100"/>
      <c r="M79" s="101"/>
      <c r="N79" s="98"/>
      <c r="O79" s="99"/>
      <c r="P79" s="100"/>
      <c r="Q79" s="101"/>
      <c r="R79" s="100"/>
      <c r="S79" s="102"/>
    </row>
    <row r="80" spans="1:19" ht="13" customHeight="1">
      <c r="A80" s="103" t="str">
        <f>IF(選手名簿!B34="","",選手名簿!B34)</f>
        <v/>
      </c>
      <c r="B80" s="104"/>
      <c r="C80" s="107" t="str">
        <f>IF(選手名簿!C34="","",選手名簿!C34)</f>
        <v/>
      </c>
      <c r="D80" s="108"/>
      <c r="E80" s="108"/>
      <c r="F80" s="108"/>
      <c r="G80" s="109"/>
      <c r="H80" s="113" t="str">
        <f>IF(選手名簿!D34="","",選手名簿!D34)</f>
        <v/>
      </c>
      <c r="I80" s="114"/>
      <c r="J80" s="116"/>
      <c r="K80" s="116"/>
      <c r="L80" s="116"/>
      <c r="M80" s="116"/>
      <c r="N80" s="117"/>
      <c r="O80" s="117"/>
      <c r="P80" s="116"/>
      <c r="Q80" s="116"/>
      <c r="R80" s="116"/>
      <c r="S80" s="118"/>
    </row>
    <row r="81" spans="1:19" ht="13" customHeight="1">
      <c r="A81" s="105"/>
      <c r="B81" s="106"/>
      <c r="C81" s="110"/>
      <c r="D81" s="111"/>
      <c r="E81" s="111"/>
      <c r="F81" s="111"/>
      <c r="G81" s="112"/>
      <c r="H81" s="115"/>
      <c r="I81" s="106"/>
      <c r="J81" s="100"/>
      <c r="K81" s="101"/>
      <c r="L81" s="100"/>
      <c r="M81" s="101"/>
      <c r="N81" s="98"/>
      <c r="O81" s="99"/>
      <c r="P81" s="100"/>
      <c r="Q81" s="101"/>
      <c r="R81" s="100"/>
      <c r="S81" s="102"/>
    </row>
    <row r="82" spans="1:19" ht="13" customHeight="1">
      <c r="A82" s="103" t="str">
        <f>IF(選手名簿!B35="","",選手名簿!B35)</f>
        <v/>
      </c>
      <c r="B82" s="104"/>
      <c r="C82" s="107" t="str">
        <f>IF(選手名簿!C35="","",選手名簿!C35)</f>
        <v/>
      </c>
      <c r="D82" s="108"/>
      <c r="E82" s="108"/>
      <c r="F82" s="108"/>
      <c r="G82" s="109"/>
      <c r="H82" s="113" t="str">
        <f>IF(選手名簿!D35="","",選手名簿!D35)</f>
        <v/>
      </c>
      <c r="I82" s="114"/>
      <c r="J82" s="116"/>
      <c r="K82" s="116"/>
      <c r="L82" s="116"/>
      <c r="M82" s="116"/>
      <c r="N82" s="117"/>
      <c r="O82" s="117"/>
      <c r="P82" s="116"/>
      <c r="Q82" s="116"/>
      <c r="R82" s="116"/>
      <c r="S82" s="118"/>
    </row>
    <row r="83" spans="1:19" ht="13" customHeight="1">
      <c r="A83" s="105"/>
      <c r="B83" s="106"/>
      <c r="C83" s="110"/>
      <c r="D83" s="111"/>
      <c r="E83" s="111"/>
      <c r="F83" s="111"/>
      <c r="G83" s="112"/>
      <c r="H83" s="115"/>
      <c r="I83" s="106"/>
      <c r="J83" s="100"/>
      <c r="K83" s="101"/>
      <c r="L83" s="100"/>
      <c r="M83" s="101"/>
      <c r="N83" s="98"/>
      <c r="O83" s="99"/>
      <c r="P83" s="119"/>
      <c r="Q83" s="120"/>
      <c r="R83" s="100"/>
      <c r="S83" s="102"/>
    </row>
    <row r="84" spans="1:19" ht="13" customHeight="1">
      <c r="A84" s="103" t="str">
        <f>IF(選手名簿!B36="","",選手名簿!B36)</f>
        <v/>
      </c>
      <c r="B84" s="104"/>
      <c r="C84" s="123" t="str">
        <f>IF(選手名簿!C36="","",選手名簿!C36)</f>
        <v/>
      </c>
      <c r="D84" s="124"/>
      <c r="E84" s="124"/>
      <c r="F84" s="124"/>
      <c r="G84" s="104"/>
      <c r="H84" s="123" t="str">
        <f>IF(選手名簿!D36="","",選手名簿!D36)</f>
        <v/>
      </c>
      <c r="I84" s="104"/>
      <c r="J84" s="116"/>
      <c r="K84" s="116"/>
      <c r="L84" s="116"/>
      <c r="M84" s="116"/>
      <c r="N84" s="117"/>
      <c r="O84" s="117"/>
      <c r="P84" s="116"/>
      <c r="Q84" s="116"/>
      <c r="R84" s="116"/>
      <c r="S84" s="118"/>
    </row>
    <row r="85" spans="1:19" ht="13" customHeight="1" thickBot="1">
      <c r="A85" s="121"/>
      <c r="B85" s="122"/>
      <c r="C85" s="125"/>
      <c r="D85" s="126"/>
      <c r="E85" s="126"/>
      <c r="F85" s="126"/>
      <c r="G85" s="122"/>
      <c r="H85" s="125"/>
      <c r="I85" s="122"/>
      <c r="J85" s="127"/>
      <c r="K85" s="128"/>
      <c r="L85" s="127"/>
      <c r="M85" s="128"/>
      <c r="N85" s="129"/>
      <c r="O85" s="130"/>
      <c r="P85" s="127"/>
      <c r="Q85" s="128"/>
      <c r="R85" s="127"/>
      <c r="S85" s="131"/>
    </row>
    <row r="86" spans="1:19" ht="13" customHeight="1">
      <c r="A86" s="135" t="str">
        <f>IF(選手名簿!B37="","",選手名簿!B37)</f>
        <v/>
      </c>
      <c r="B86" s="136"/>
      <c r="C86" s="137" t="str">
        <f>IF(選手名簿!C37="","",選手名簿!C37)</f>
        <v/>
      </c>
      <c r="D86" s="138"/>
      <c r="E86" s="138"/>
      <c r="F86" s="138"/>
      <c r="G86" s="139"/>
      <c r="H86" s="140" t="str">
        <f>IF(選手名簿!D37="","",選手名簿!D37)</f>
        <v/>
      </c>
      <c r="I86" s="136"/>
      <c r="J86" s="132"/>
      <c r="K86" s="132"/>
      <c r="L86" s="132"/>
      <c r="M86" s="132"/>
      <c r="N86" s="133"/>
      <c r="O86" s="133"/>
      <c r="P86" s="132"/>
      <c r="Q86" s="132"/>
      <c r="R86" s="132"/>
      <c r="S86" s="134"/>
    </row>
    <row r="87" spans="1:19" ht="13" customHeight="1">
      <c r="A87" s="105"/>
      <c r="B87" s="106"/>
      <c r="C87" s="110"/>
      <c r="D87" s="111"/>
      <c r="E87" s="111"/>
      <c r="F87" s="111"/>
      <c r="G87" s="112"/>
      <c r="H87" s="115"/>
      <c r="I87" s="106"/>
      <c r="J87" s="100"/>
      <c r="K87" s="101"/>
      <c r="L87" s="100"/>
      <c r="M87" s="101"/>
      <c r="N87" s="98"/>
      <c r="O87" s="99"/>
      <c r="P87" s="100"/>
      <c r="Q87" s="101"/>
      <c r="R87" s="100"/>
      <c r="S87" s="102"/>
    </row>
    <row r="88" spans="1:19" ht="13" customHeight="1">
      <c r="A88" s="103" t="str">
        <f>IF(選手名簿!B38="","",選手名簿!B38)</f>
        <v/>
      </c>
      <c r="B88" s="104"/>
      <c r="C88" s="107" t="str">
        <f>IF(選手名簿!C38="","",選手名簿!C38)</f>
        <v/>
      </c>
      <c r="D88" s="108"/>
      <c r="E88" s="108"/>
      <c r="F88" s="108"/>
      <c r="G88" s="109"/>
      <c r="H88" s="113" t="str">
        <f>IF(選手名簿!D38="","",選手名簿!D38)</f>
        <v/>
      </c>
      <c r="I88" s="114"/>
      <c r="J88" s="116"/>
      <c r="K88" s="116"/>
      <c r="L88" s="116"/>
      <c r="M88" s="116"/>
      <c r="N88" s="117"/>
      <c r="O88" s="117"/>
      <c r="P88" s="116"/>
      <c r="Q88" s="116"/>
      <c r="R88" s="116"/>
      <c r="S88" s="118"/>
    </row>
    <row r="89" spans="1:19" ht="13" customHeight="1">
      <c r="A89" s="105"/>
      <c r="B89" s="106"/>
      <c r="C89" s="110"/>
      <c r="D89" s="111"/>
      <c r="E89" s="111"/>
      <c r="F89" s="111"/>
      <c r="G89" s="112"/>
      <c r="H89" s="115"/>
      <c r="I89" s="106"/>
      <c r="J89" s="100"/>
      <c r="K89" s="101"/>
      <c r="L89" s="100"/>
      <c r="M89" s="101"/>
      <c r="N89" s="98"/>
      <c r="O89" s="99"/>
      <c r="P89" s="100"/>
      <c r="Q89" s="101"/>
      <c r="R89" s="100"/>
      <c r="S89" s="102"/>
    </row>
    <row r="90" spans="1:19" ht="13" customHeight="1">
      <c r="A90" s="103" t="str">
        <f>IF(選手名簿!B39="","",選手名簿!B39)</f>
        <v/>
      </c>
      <c r="B90" s="104"/>
      <c r="C90" s="107" t="str">
        <f>IF(選手名簿!C39="","",選手名簿!C39)</f>
        <v/>
      </c>
      <c r="D90" s="108"/>
      <c r="E90" s="108"/>
      <c r="F90" s="108"/>
      <c r="G90" s="109"/>
      <c r="H90" s="113" t="str">
        <f>IF(選手名簿!D39="","",選手名簿!D39)</f>
        <v/>
      </c>
      <c r="I90" s="114"/>
      <c r="J90" s="116"/>
      <c r="K90" s="116"/>
      <c r="L90" s="116"/>
      <c r="M90" s="116"/>
      <c r="N90" s="117"/>
      <c r="O90" s="117"/>
      <c r="P90" s="116"/>
      <c r="Q90" s="116"/>
      <c r="R90" s="116"/>
      <c r="S90" s="118"/>
    </row>
    <row r="91" spans="1:19" ht="13" customHeight="1">
      <c r="A91" s="105"/>
      <c r="B91" s="106"/>
      <c r="C91" s="110"/>
      <c r="D91" s="111"/>
      <c r="E91" s="111"/>
      <c r="F91" s="111"/>
      <c r="G91" s="112"/>
      <c r="H91" s="115"/>
      <c r="I91" s="106"/>
      <c r="J91" s="100"/>
      <c r="K91" s="101"/>
      <c r="L91" s="100"/>
      <c r="M91" s="101"/>
      <c r="N91" s="98"/>
      <c r="O91" s="99"/>
      <c r="P91" s="100"/>
      <c r="Q91" s="101"/>
      <c r="R91" s="100"/>
      <c r="S91" s="102"/>
    </row>
    <row r="92" spans="1:19" ht="13" customHeight="1">
      <c r="A92" s="103" t="str">
        <f>IF(選手名簿!B40="","",選手名簿!B40)</f>
        <v/>
      </c>
      <c r="B92" s="104"/>
      <c r="C92" s="107" t="str">
        <f>IF(選手名簿!C40="","",選手名簿!C40)</f>
        <v/>
      </c>
      <c r="D92" s="108"/>
      <c r="E92" s="108"/>
      <c r="F92" s="108"/>
      <c r="G92" s="109"/>
      <c r="H92" s="113" t="str">
        <f>IF(選手名簿!D40="","",選手名簿!D40)</f>
        <v/>
      </c>
      <c r="I92" s="114"/>
      <c r="J92" s="116"/>
      <c r="K92" s="116"/>
      <c r="L92" s="116"/>
      <c r="M92" s="116"/>
      <c r="N92" s="117"/>
      <c r="O92" s="117"/>
      <c r="P92" s="116"/>
      <c r="Q92" s="116"/>
      <c r="R92" s="116"/>
      <c r="S92" s="118"/>
    </row>
    <row r="93" spans="1:19" ht="13" customHeight="1">
      <c r="A93" s="105"/>
      <c r="B93" s="106"/>
      <c r="C93" s="110"/>
      <c r="D93" s="111"/>
      <c r="E93" s="111"/>
      <c r="F93" s="111"/>
      <c r="G93" s="112"/>
      <c r="H93" s="115"/>
      <c r="I93" s="106"/>
      <c r="J93" s="100"/>
      <c r="K93" s="101"/>
      <c r="L93" s="100"/>
      <c r="M93" s="101"/>
      <c r="N93" s="98"/>
      <c r="O93" s="99"/>
      <c r="P93" s="119"/>
      <c r="Q93" s="120"/>
      <c r="R93" s="100"/>
      <c r="S93" s="102"/>
    </row>
    <row r="94" spans="1:19" ht="13" customHeight="1">
      <c r="A94" s="103" t="str">
        <f>IF(選手名簿!B41="","",選手名簿!B41)</f>
        <v/>
      </c>
      <c r="B94" s="104"/>
      <c r="C94" s="123" t="str">
        <f>IF(選手名簿!C41="","",選手名簿!C41)</f>
        <v/>
      </c>
      <c r="D94" s="124"/>
      <c r="E94" s="124"/>
      <c r="F94" s="124"/>
      <c r="G94" s="104"/>
      <c r="H94" s="123" t="str">
        <f>IF(選手名簿!D41="","",選手名簿!D41)</f>
        <v/>
      </c>
      <c r="I94" s="104"/>
      <c r="J94" s="116"/>
      <c r="K94" s="116"/>
      <c r="L94" s="116"/>
      <c r="M94" s="116"/>
      <c r="N94" s="117"/>
      <c r="O94" s="117"/>
      <c r="P94" s="116"/>
      <c r="Q94" s="116"/>
      <c r="R94" s="116"/>
      <c r="S94" s="118"/>
    </row>
    <row r="95" spans="1:19" ht="13" customHeight="1" thickBot="1">
      <c r="A95" s="121"/>
      <c r="B95" s="122"/>
      <c r="C95" s="125"/>
      <c r="D95" s="126"/>
      <c r="E95" s="126"/>
      <c r="F95" s="126"/>
      <c r="G95" s="122"/>
      <c r="H95" s="125"/>
      <c r="I95" s="122"/>
      <c r="J95" s="127"/>
      <c r="K95" s="128"/>
      <c r="L95" s="127"/>
      <c r="M95" s="128"/>
      <c r="N95" s="129"/>
      <c r="O95" s="130"/>
      <c r="P95" s="127"/>
      <c r="Q95" s="128"/>
      <c r="R95" s="127"/>
      <c r="S95" s="131"/>
    </row>
    <row r="96" spans="1:19" ht="13" customHeight="1">
      <c r="A96" s="135" t="str">
        <f>IF(選手名簿!B42="","",選手名簿!B42)</f>
        <v/>
      </c>
      <c r="B96" s="136"/>
      <c r="C96" s="137" t="str">
        <f>IF(選手名簿!C42="","",選手名簿!C42)</f>
        <v/>
      </c>
      <c r="D96" s="138"/>
      <c r="E96" s="138"/>
      <c r="F96" s="138"/>
      <c r="G96" s="139"/>
      <c r="H96" s="140" t="str">
        <f>IF(選手名簿!D42="","",選手名簿!D42)</f>
        <v/>
      </c>
      <c r="I96" s="136"/>
      <c r="J96" s="132"/>
      <c r="K96" s="132"/>
      <c r="L96" s="132"/>
      <c r="M96" s="132"/>
      <c r="N96" s="133"/>
      <c r="O96" s="133"/>
      <c r="P96" s="132"/>
      <c r="Q96" s="132"/>
      <c r="R96" s="132"/>
      <c r="S96" s="134"/>
    </row>
    <row r="97" spans="1:19" ht="13" customHeight="1">
      <c r="A97" s="105"/>
      <c r="B97" s="106"/>
      <c r="C97" s="110"/>
      <c r="D97" s="111"/>
      <c r="E97" s="111"/>
      <c r="F97" s="111"/>
      <c r="G97" s="112"/>
      <c r="H97" s="115"/>
      <c r="I97" s="106"/>
      <c r="J97" s="100"/>
      <c r="K97" s="101"/>
      <c r="L97" s="100"/>
      <c r="M97" s="101"/>
      <c r="N97" s="98"/>
      <c r="O97" s="99"/>
      <c r="P97" s="100"/>
      <c r="Q97" s="101"/>
      <c r="R97" s="100"/>
      <c r="S97" s="102"/>
    </row>
    <row r="98" spans="1:19" ht="13" customHeight="1">
      <c r="A98" s="103" t="str">
        <f>IF(選手名簿!B43="","",選手名簿!B43)</f>
        <v/>
      </c>
      <c r="B98" s="104"/>
      <c r="C98" s="107" t="str">
        <f>IF(選手名簿!C43="","",選手名簿!C43)</f>
        <v/>
      </c>
      <c r="D98" s="108"/>
      <c r="E98" s="108"/>
      <c r="F98" s="108"/>
      <c r="G98" s="109"/>
      <c r="H98" s="113" t="str">
        <f>IF(選手名簿!D43="","",選手名簿!D43)</f>
        <v/>
      </c>
      <c r="I98" s="114"/>
      <c r="J98" s="116"/>
      <c r="K98" s="116"/>
      <c r="L98" s="116"/>
      <c r="M98" s="116"/>
      <c r="N98" s="117"/>
      <c r="O98" s="117"/>
      <c r="P98" s="116"/>
      <c r="Q98" s="116"/>
      <c r="R98" s="116"/>
      <c r="S98" s="118"/>
    </row>
    <row r="99" spans="1:19" ht="13" customHeight="1">
      <c r="A99" s="105"/>
      <c r="B99" s="106"/>
      <c r="C99" s="110"/>
      <c r="D99" s="111"/>
      <c r="E99" s="111"/>
      <c r="F99" s="111"/>
      <c r="G99" s="112"/>
      <c r="H99" s="115"/>
      <c r="I99" s="106"/>
      <c r="J99" s="100"/>
      <c r="K99" s="101"/>
      <c r="L99" s="100"/>
      <c r="M99" s="101"/>
      <c r="N99" s="98"/>
      <c r="O99" s="99"/>
      <c r="P99" s="100"/>
      <c r="Q99" s="101"/>
      <c r="R99" s="100"/>
      <c r="S99" s="102"/>
    </row>
    <row r="100" spans="1:19" ht="13" customHeight="1">
      <c r="A100" s="103" t="str">
        <f>IF(選手名簿!B44="","",選手名簿!B44)</f>
        <v/>
      </c>
      <c r="B100" s="104"/>
      <c r="C100" s="107" t="str">
        <f>IF(選手名簿!C44="","",選手名簿!C44)</f>
        <v/>
      </c>
      <c r="D100" s="108"/>
      <c r="E100" s="108"/>
      <c r="F100" s="108"/>
      <c r="G100" s="109"/>
      <c r="H100" s="113" t="str">
        <f>IF(選手名簿!D44="","",選手名簿!D44)</f>
        <v/>
      </c>
      <c r="I100" s="114"/>
      <c r="J100" s="116"/>
      <c r="K100" s="116"/>
      <c r="L100" s="116"/>
      <c r="M100" s="116"/>
      <c r="N100" s="117"/>
      <c r="O100" s="117"/>
      <c r="P100" s="116"/>
      <c r="Q100" s="116"/>
      <c r="R100" s="116"/>
      <c r="S100" s="118"/>
    </row>
    <row r="101" spans="1:19" ht="13" customHeight="1">
      <c r="A101" s="105"/>
      <c r="B101" s="106"/>
      <c r="C101" s="110"/>
      <c r="D101" s="111"/>
      <c r="E101" s="111"/>
      <c r="F101" s="111"/>
      <c r="G101" s="112"/>
      <c r="H101" s="115"/>
      <c r="I101" s="106"/>
      <c r="J101" s="100"/>
      <c r="K101" s="101"/>
      <c r="L101" s="100"/>
      <c r="M101" s="101"/>
      <c r="N101" s="98"/>
      <c r="O101" s="99"/>
      <c r="P101" s="100"/>
      <c r="Q101" s="101"/>
      <c r="R101" s="100"/>
      <c r="S101" s="102"/>
    </row>
    <row r="102" spans="1:19" ht="13" customHeight="1">
      <c r="A102" s="103" t="str">
        <f>IF(選手名簿!B45="","",選手名簿!B45)</f>
        <v/>
      </c>
      <c r="B102" s="104"/>
      <c r="C102" s="107" t="str">
        <f>IF(選手名簿!C45="","",選手名簿!C45)</f>
        <v/>
      </c>
      <c r="D102" s="108"/>
      <c r="E102" s="108"/>
      <c r="F102" s="108"/>
      <c r="G102" s="109"/>
      <c r="H102" s="113" t="str">
        <f>IF(選手名簿!D45="","",選手名簿!D45)</f>
        <v/>
      </c>
      <c r="I102" s="114"/>
      <c r="J102" s="116"/>
      <c r="K102" s="116"/>
      <c r="L102" s="116"/>
      <c r="M102" s="116"/>
      <c r="N102" s="117"/>
      <c r="O102" s="117"/>
      <c r="P102" s="116"/>
      <c r="Q102" s="116"/>
      <c r="R102" s="116"/>
      <c r="S102" s="118"/>
    </row>
    <row r="103" spans="1:19" ht="13" customHeight="1">
      <c r="A103" s="105"/>
      <c r="B103" s="106"/>
      <c r="C103" s="110"/>
      <c r="D103" s="111"/>
      <c r="E103" s="111"/>
      <c r="F103" s="111"/>
      <c r="G103" s="112"/>
      <c r="H103" s="115"/>
      <c r="I103" s="106"/>
      <c r="J103" s="100"/>
      <c r="K103" s="101"/>
      <c r="L103" s="100"/>
      <c r="M103" s="101"/>
      <c r="N103" s="98"/>
      <c r="O103" s="99"/>
      <c r="P103" s="119"/>
      <c r="Q103" s="120"/>
      <c r="R103" s="100"/>
      <c r="S103" s="102"/>
    </row>
    <row r="104" spans="1:19" ht="13" customHeight="1">
      <c r="A104" s="103" t="str">
        <f>IF(選手名簿!B46="","",選手名簿!B46)</f>
        <v/>
      </c>
      <c r="B104" s="104"/>
      <c r="C104" s="123" t="str">
        <f>IF(選手名簿!C46="","",選手名簿!C46)</f>
        <v/>
      </c>
      <c r="D104" s="124"/>
      <c r="E104" s="124"/>
      <c r="F104" s="124"/>
      <c r="G104" s="104"/>
      <c r="H104" s="123" t="str">
        <f>IF(選手名簿!D46="","",選手名簿!D46)</f>
        <v/>
      </c>
      <c r="I104" s="104"/>
      <c r="J104" s="116"/>
      <c r="K104" s="116"/>
      <c r="L104" s="116"/>
      <c r="M104" s="116"/>
      <c r="N104" s="117"/>
      <c r="O104" s="117"/>
      <c r="P104" s="116"/>
      <c r="Q104" s="116"/>
      <c r="R104" s="116"/>
      <c r="S104" s="118"/>
    </row>
    <row r="105" spans="1:19" ht="13" customHeight="1" thickBot="1">
      <c r="A105" s="121"/>
      <c r="B105" s="122"/>
      <c r="C105" s="125"/>
      <c r="D105" s="126"/>
      <c r="E105" s="126"/>
      <c r="F105" s="126"/>
      <c r="G105" s="122"/>
      <c r="H105" s="125"/>
      <c r="I105" s="122"/>
      <c r="J105" s="127"/>
      <c r="K105" s="128"/>
      <c r="L105" s="127"/>
      <c r="M105" s="128"/>
      <c r="N105" s="129"/>
      <c r="O105" s="130"/>
      <c r="P105" s="127"/>
      <c r="Q105" s="128"/>
      <c r="R105" s="127"/>
      <c r="S105" s="131"/>
    </row>
    <row r="106" spans="1:19" ht="13" customHeight="1">
      <c r="A106" s="135" t="str">
        <f>IF(選手名簿!B47="","",選手名簿!B47)</f>
        <v/>
      </c>
      <c r="B106" s="136"/>
      <c r="C106" s="137" t="str">
        <f>IF(選手名簿!C47="","",選手名簿!C47)</f>
        <v/>
      </c>
      <c r="D106" s="138"/>
      <c r="E106" s="138"/>
      <c r="F106" s="138"/>
      <c r="G106" s="139"/>
      <c r="H106" s="140" t="str">
        <f>IF(選手名簿!D47="","",選手名簿!D47)</f>
        <v/>
      </c>
      <c r="I106" s="136"/>
      <c r="J106" s="132"/>
      <c r="K106" s="132"/>
      <c r="L106" s="132"/>
      <c r="M106" s="132"/>
      <c r="N106" s="133"/>
      <c r="O106" s="133"/>
      <c r="P106" s="132"/>
      <c r="Q106" s="132"/>
      <c r="R106" s="132"/>
      <c r="S106" s="134"/>
    </row>
    <row r="107" spans="1:19" ht="13" customHeight="1">
      <c r="A107" s="105"/>
      <c r="B107" s="106"/>
      <c r="C107" s="110"/>
      <c r="D107" s="111"/>
      <c r="E107" s="111"/>
      <c r="F107" s="111"/>
      <c r="G107" s="112"/>
      <c r="H107" s="115"/>
      <c r="I107" s="106"/>
      <c r="J107" s="100"/>
      <c r="K107" s="101"/>
      <c r="L107" s="100"/>
      <c r="M107" s="101"/>
      <c r="N107" s="98"/>
      <c r="O107" s="99"/>
      <c r="P107" s="100"/>
      <c r="Q107" s="101"/>
      <c r="R107" s="100"/>
      <c r="S107" s="102"/>
    </row>
    <row r="108" spans="1:19" ht="13" customHeight="1">
      <c r="A108" s="103" t="str">
        <f>IF(選手名簿!B48="","",選手名簿!B48)</f>
        <v/>
      </c>
      <c r="B108" s="104"/>
      <c r="C108" s="107" t="str">
        <f>IF(選手名簿!C48="","",選手名簿!C48)</f>
        <v/>
      </c>
      <c r="D108" s="108"/>
      <c r="E108" s="108"/>
      <c r="F108" s="108"/>
      <c r="G108" s="109"/>
      <c r="H108" s="113" t="str">
        <f>IF(選手名簿!D48="","",選手名簿!D48)</f>
        <v/>
      </c>
      <c r="I108" s="114"/>
      <c r="J108" s="116"/>
      <c r="K108" s="116"/>
      <c r="L108" s="116"/>
      <c r="M108" s="116"/>
      <c r="N108" s="117"/>
      <c r="O108" s="117"/>
      <c r="P108" s="116"/>
      <c r="Q108" s="116"/>
      <c r="R108" s="116"/>
      <c r="S108" s="118"/>
    </row>
    <row r="109" spans="1:19" ht="13" customHeight="1">
      <c r="A109" s="105"/>
      <c r="B109" s="106"/>
      <c r="C109" s="110"/>
      <c r="D109" s="111"/>
      <c r="E109" s="111"/>
      <c r="F109" s="111"/>
      <c r="G109" s="112"/>
      <c r="H109" s="115"/>
      <c r="I109" s="106"/>
      <c r="J109" s="100"/>
      <c r="K109" s="101"/>
      <c r="L109" s="100"/>
      <c r="M109" s="101"/>
      <c r="N109" s="98"/>
      <c r="O109" s="99"/>
      <c r="P109" s="100"/>
      <c r="Q109" s="101"/>
      <c r="R109" s="100"/>
      <c r="S109" s="102"/>
    </row>
    <row r="110" spans="1:19" ht="13" customHeight="1">
      <c r="A110" s="103" t="str">
        <f>IF(選手名簿!B49="","",選手名簿!B49)</f>
        <v/>
      </c>
      <c r="B110" s="104"/>
      <c r="C110" s="107" t="str">
        <f>IF(選手名簿!C49="","",選手名簿!C49)</f>
        <v/>
      </c>
      <c r="D110" s="108"/>
      <c r="E110" s="108"/>
      <c r="F110" s="108"/>
      <c r="G110" s="109"/>
      <c r="H110" s="113" t="str">
        <f>IF(選手名簿!D49="","",選手名簿!D49)</f>
        <v/>
      </c>
      <c r="I110" s="114"/>
      <c r="J110" s="116"/>
      <c r="K110" s="116"/>
      <c r="L110" s="116"/>
      <c r="M110" s="116"/>
      <c r="N110" s="117"/>
      <c r="O110" s="117"/>
      <c r="P110" s="116"/>
      <c r="Q110" s="116"/>
      <c r="R110" s="116"/>
      <c r="S110" s="118"/>
    </row>
    <row r="111" spans="1:19" ht="13" customHeight="1">
      <c r="A111" s="105"/>
      <c r="B111" s="106"/>
      <c r="C111" s="110"/>
      <c r="D111" s="111"/>
      <c r="E111" s="111"/>
      <c r="F111" s="111"/>
      <c r="G111" s="112"/>
      <c r="H111" s="115"/>
      <c r="I111" s="106"/>
      <c r="J111" s="100"/>
      <c r="K111" s="101"/>
      <c r="L111" s="100"/>
      <c r="M111" s="101"/>
      <c r="N111" s="98"/>
      <c r="O111" s="99"/>
      <c r="P111" s="100"/>
      <c r="Q111" s="101"/>
      <c r="R111" s="100"/>
      <c r="S111" s="102"/>
    </row>
    <row r="112" spans="1:19" ht="13" customHeight="1">
      <c r="A112" s="103" t="str">
        <f>IF(選手名簿!B50="","",選手名簿!B50)</f>
        <v/>
      </c>
      <c r="B112" s="104"/>
      <c r="C112" s="107" t="str">
        <f>IF(選手名簿!C50="","",選手名簿!C50)</f>
        <v/>
      </c>
      <c r="D112" s="108"/>
      <c r="E112" s="108"/>
      <c r="F112" s="108"/>
      <c r="G112" s="109"/>
      <c r="H112" s="113" t="str">
        <f>IF(選手名簿!D50="","",選手名簿!D50)</f>
        <v/>
      </c>
      <c r="I112" s="114"/>
      <c r="J112" s="116"/>
      <c r="K112" s="116"/>
      <c r="L112" s="116"/>
      <c r="M112" s="116"/>
      <c r="N112" s="117"/>
      <c r="O112" s="117"/>
      <c r="P112" s="116"/>
      <c r="Q112" s="116"/>
      <c r="R112" s="116"/>
      <c r="S112" s="118"/>
    </row>
    <row r="113" spans="1:19" ht="13" customHeight="1">
      <c r="A113" s="105"/>
      <c r="B113" s="106"/>
      <c r="C113" s="110"/>
      <c r="D113" s="111"/>
      <c r="E113" s="111"/>
      <c r="F113" s="111"/>
      <c r="G113" s="112"/>
      <c r="H113" s="115"/>
      <c r="I113" s="106"/>
      <c r="J113" s="100"/>
      <c r="K113" s="101"/>
      <c r="L113" s="100"/>
      <c r="M113" s="101"/>
      <c r="N113" s="98"/>
      <c r="O113" s="99"/>
      <c r="P113" s="119"/>
      <c r="Q113" s="120"/>
      <c r="R113" s="100"/>
      <c r="S113" s="102"/>
    </row>
    <row r="114" spans="1:19" ht="13" customHeight="1">
      <c r="A114" s="103" t="str">
        <f>IF(選手名簿!B51="","",選手名簿!B51)</f>
        <v/>
      </c>
      <c r="B114" s="104"/>
      <c r="C114" s="123" t="str">
        <f>IF(選手名簿!C51="","",選手名簿!C51)</f>
        <v/>
      </c>
      <c r="D114" s="124"/>
      <c r="E114" s="124"/>
      <c r="F114" s="124"/>
      <c r="G114" s="104"/>
      <c r="H114" s="123" t="str">
        <f>IF(選手名簿!D51="","",選手名簿!D51)</f>
        <v/>
      </c>
      <c r="I114" s="104"/>
      <c r="J114" s="116"/>
      <c r="K114" s="116"/>
      <c r="L114" s="116"/>
      <c r="M114" s="116"/>
      <c r="N114" s="117"/>
      <c r="O114" s="117"/>
      <c r="P114" s="116"/>
      <c r="Q114" s="116"/>
      <c r="R114" s="116"/>
      <c r="S114" s="118"/>
    </row>
    <row r="115" spans="1:19" ht="13" customHeight="1" thickBot="1">
      <c r="A115" s="121"/>
      <c r="B115" s="122"/>
      <c r="C115" s="125"/>
      <c r="D115" s="126"/>
      <c r="E115" s="126"/>
      <c r="F115" s="126"/>
      <c r="G115" s="122"/>
      <c r="H115" s="125"/>
      <c r="I115" s="122"/>
      <c r="J115" s="127"/>
      <c r="K115" s="128"/>
      <c r="L115" s="127"/>
      <c r="M115" s="128"/>
      <c r="N115" s="129"/>
      <c r="O115" s="130"/>
      <c r="P115" s="127"/>
      <c r="Q115" s="128"/>
      <c r="R115" s="127"/>
      <c r="S115" s="131"/>
    </row>
    <row r="116" spans="1:19" ht="13" customHeight="1">
      <c r="A116" s="135" t="str">
        <f>IF(選手名簿!B52="","",選手名簿!B52)</f>
        <v/>
      </c>
      <c r="B116" s="136"/>
      <c r="C116" s="137" t="str">
        <f>IF(選手名簿!C52="","",選手名簿!C52)</f>
        <v/>
      </c>
      <c r="D116" s="138"/>
      <c r="E116" s="138"/>
      <c r="F116" s="138"/>
      <c r="G116" s="139"/>
      <c r="H116" s="140" t="str">
        <f>IF(選手名簿!D52="","",選手名簿!D52)</f>
        <v/>
      </c>
      <c r="I116" s="136"/>
      <c r="J116" s="132"/>
      <c r="K116" s="132"/>
      <c r="L116" s="132"/>
      <c r="M116" s="132"/>
      <c r="N116" s="133"/>
      <c r="O116" s="133"/>
      <c r="P116" s="132"/>
      <c r="Q116" s="132"/>
      <c r="R116" s="132"/>
      <c r="S116" s="134"/>
    </row>
    <row r="117" spans="1:19" ht="13" customHeight="1">
      <c r="A117" s="105"/>
      <c r="B117" s="106"/>
      <c r="C117" s="110"/>
      <c r="D117" s="111"/>
      <c r="E117" s="111"/>
      <c r="F117" s="111"/>
      <c r="G117" s="112"/>
      <c r="H117" s="115"/>
      <c r="I117" s="106"/>
      <c r="J117" s="100"/>
      <c r="K117" s="101"/>
      <c r="L117" s="100"/>
      <c r="M117" s="101"/>
      <c r="N117" s="98"/>
      <c r="O117" s="99"/>
      <c r="P117" s="100"/>
      <c r="Q117" s="101"/>
      <c r="R117" s="100"/>
      <c r="S117" s="102"/>
    </row>
    <row r="118" spans="1:19" ht="13" customHeight="1">
      <c r="A118" s="103" t="str">
        <f>IF(選手名簿!B53="","",選手名簿!B53)</f>
        <v/>
      </c>
      <c r="B118" s="104"/>
      <c r="C118" s="107" t="str">
        <f>IF(選手名簿!C53="","",選手名簿!C53)</f>
        <v/>
      </c>
      <c r="D118" s="108"/>
      <c r="E118" s="108"/>
      <c r="F118" s="108"/>
      <c r="G118" s="109"/>
      <c r="H118" s="113" t="str">
        <f>IF(選手名簿!D53="","",選手名簿!D53)</f>
        <v/>
      </c>
      <c r="I118" s="114"/>
      <c r="J118" s="116"/>
      <c r="K118" s="116"/>
      <c r="L118" s="116"/>
      <c r="M118" s="116"/>
      <c r="N118" s="117"/>
      <c r="O118" s="117"/>
      <c r="P118" s="116"/>
      <c r="Q118" s="116"/>
      <c r="R118" s="116"/>
      <c r="S118" s="118"/>
    </row>
    <row r="119" spans="1:19" ht="13" customHeight="1">
      <c r="A119" s="105"/>
      <c r="B119" s="106"/>
      <c r="C119" s="110"/>
      <c r="D119" s="111"/>
      <c r="E119" s="111"/>
      <c r="F119" s="111"/>
      <c r="G119" s="112"/>
      <c r="H119" s="115"/>
      <c r="I119" s="106"/>
      <c r="J119" s="100"/>
      <c r="K119" s="101"/>
      <c r="L119" s="100"/>
      <c r="M119" s="101"/>
      <c r="N119" s="98"/>
      <c r="O119" s="99"/>
      <c r="P119" s="100"/>
      <c r="Q119" s="101"/>
      <c r="R119" s="100"/>
      <c r="S119" s="102"/>
    </row>
    <row r="120" spans="1:19" ht="13" customHeight="1">
      <c r="A120" s="103" t="str">
        <f>IF(選手名簿!B54="","",選手名簿!B54)</f>
        <v/>
      </c>
      <c r="B120" s="104"/>
      <c r="C120" s="107" t="str">
        <f>IF(選手名簿!C54="","",選手名簿!C54)</f>
        <v/>
      </c>
      <c r="D120" s="108"/>
      <c r="E120" s="108"/>
      <c r="F120" s="108"/>
      <c r="G120" s="109"/>
      <c r="H120" s="113" t="str">
        <f>IF(選手名簿!D54="","",選手名簿!D54)</f>
        <v/>
      </c>
      <c r="I120" s="114"/>
      <c r="J120" s="116"/>
      <c r="K120" s="116"/>
      <c r="L120" s="116"/>
      <c r="M120" s="116"/>
      <c r="N120" s="117"/>
      <c r="O120" s="117"/>
      <c r="P120" s="116"/>
      <c r="Q120" s="116"/>
      <c r="R120" s="116"/>
      <c r="S120" s="118"/>
    </row>
    <row r="121" spans="1:19" ht="13" customHeight="1">
      <c r="A121" s="105"/>
      <c r="B121" s="106"/>
      <c r="C121" s="110"/>
      <c r="D121" s="111"/>
      <c r="E121" s="111"/>
      <c r="F121" s="111"/>
      <c r="G121" s="112"/>
      <c r="H121" s="115"/>
      <c r="I121" s="106"/>
      <c r="J121" s="100"/>
      <c r="K121" s="101"/>
      <c r="L121" s="100"/>
      <c r="M121" s="101"/>
      <c r="N121" s="98"/>
      <c r="O121" s="99"/>
      <c r="P121" s="100"/>
      <c r="Q121" s="101"/>
      <c r="R121" s="100"/>
      <c r="S121" s="102"/>
    </row>
    <row r="122" spans="1:19" ht="13" customHeight="1">
      <c r="A122" s="103" t="str">
        <f>IF(選手名簿!B55="","",選手名簿!B55)</f>
        <v/>
      </c>
      <c r="B122" s="104"/>
      <c r="C122" s="107" t="str">
        <f>IF(選手名簿!C55="","",選手名簿!C55)</f>
        <v/>
      </c>
      <c r="D122" s="108"/>
      <c r="E122" s="108"/>
      <c r="F122" s="108"/>
      <c r="G122" s="109"/>
      <c r="H122" s="113" t="str">
        <f>IF(選手名簿!D55="","",選手名簿!D55)</f>
        <v/>
      </c>
      <c r="I122" s="114"/>
      <c r="J122" s="116"/>
      <c r="K122" s="116"/>
      <c r="L122" s="116"/>
      <c r="M122" s="116"/>
      <c r="N122" s="117"/>
      <c r="O122" s="117"/>
      <c r="P122" s="116"/>
      <c r="Q122" s="116"/>
      <c r="R122" s="116"/>
      <c r="S122" s="118"/>
    </row>
    <row r="123" spans="1:19" ht="13" customHeight="1">
      <c r="A123" s="105"/>
      <c r="B123" s="106"/>
      <c r="C123" s="110"/>
      <c r="D123" s="111"/>
      <c r="E123" s="111"/>
      <c r="F123" s="111"/>
      <c r="G123" s="112"/>
      <c r="H123" s="115"/>
      <c r="I123" s="106"/>
      <c r="J123" s="100"/>
      <c r="K123" s="101"/>
      <c r="L123" s="100"/>
      <c r="M123" s="101"/>
      <c r="N123" s="98"/>
      <c r="O123" s="99"/>
      <c r="P123" s="119"/>
      <c r="Q123" s="120"/>
      <c r="R123" s="100"/>
      <c r="S123" s="102"/>
    </row>
    <row r="124" spans="1:19" ht="13" customHeight="1">
      <c r="A124" s="103" t="str">
        <f>IF(選手名簿!B56="","",選手名簿!B56)</f>
        <v/>
      </c>
      <c r="B124" s="104"/>
      <c r="C124" s="123" t="str">
        <f>IF(選手名簿!C56="","",選手名簿!C56)</f>
        <v/>
      </c>
      <c r="D124" s="124"/>
      <c r="E124" s="124"/>
      <c r="F124" s="124"/>
      <c r="G124" s="104"/>
      <c r="H124" s="123" t="str">
        <f>IF(選手名簿!D56="","",選手名簿!D56)</f>
        <v/>
      </c>
      <c r="I124" s="104"/>
      <c r="J124" s="116"/>
      <c r="K124" s="116"/>
      <c r="L124" s="116"/>
      <c r="M124" s="116"/>
      <c r="N124" s="117"/>
      <c r="O124" s="117"/>
      <c r="P124" s="116"/>
      <c r="Q124" s="116"/>
      <c r="R124" s="116"/>
      <c r="S124" s="118"/>
    </row>
    <row r="125" spans="1:19" ht="13" customHeight="1" thickBot="1">
      <c r="A125" s="121"/>
      <c r="B125" s="122"/>
      <c r="C125" s="125"/>
      <c r="D125" s="126"/>
      <c r="E125" s="126"/>
      <c r="F125" s="126"/>
      <c r="G125" s="122"/>
      <c r="H125" s="125"/>
      <c r="I125" s="122"/>
      <c r="J125" s="127"/>
      <c r="K125" s="128"/>
      <c r="L125" s="127"/>
      <c r="M125" s="128"/>
      <c r="N125" s="129"/>
      <c r="O125" s="130"/>
      <c r="P125" s="127"/>
      <c r="Q125" s="128"/>
      <c r="R125" s="127"/>
      <c r="S125" s="131"/>
    </row>
    <row r="126" spans="1:19" ht="13" customHeight="1">
      <c r="A126" s="135" t="str">
        <f>IF(選手名簿!B57="","",選手名簿!B57)</f>
        <v/>
      </c>
      <c r="B126" s="136"/>
      <c r="C126" s="137" t="str">
        <f>IF(選手名簿!C57="","",選手名簿!C57)</f>
        <v/>
      </c>
      <c r="D126" s="138"/>
      <c r="E126" s="138"/>
      <c r="F126" s="138"/>
      <c r="G126" s="139"/>
      <c r="H126" s="140" t="str">
        <f>IF(選手名簿!D57="","",選手名簿!D57)</f>
        <v/>
      </c>
      <c r="I126" s="136"/>
      <c r="J126" s="132"/>
      <c r="K126" s="132"/>
      <c r="L126" s="132"/>
      <c r="M126" s="132"/>
      <c r="N126" s="133"/>
      <c r="O126" s="133"/>
      <c r="P126" s="132"/>
      <c r="Q126" s="132"/>
      <c r="R126" s="132"/>
      <c r="S126" s="134"/>
    </row>
    <row r="127" spans="1:19" ht="13" customHeight="1">
      <c r="A127" s="105"/>
      <c r="B127" s="106"/>
      <c r="C127" s="110"/>
      <c r="D127" s="111"/>
      <c r="E127" s="111"/>
      <c r="F127" s="111"/>
      <c r="G127" s="112"/>
      <c r="H127" s="115"/>
      <c r="I127" s="106"/>
      <c r="J127" s="100"/>
      <c r="K127" s="101"/>
      <c r="L127" s="100"/>
      <c r="M127" s="101"/>
      <c r="N127" s="98"/>
      <c r="O127" s="99"/>
      <c r="P127" s="100"/>
      <c r="Q127" s="101"/>
      <c r="R127" s="100"/>
      <c r="S127" s="102"/>
    </row>
    <row r="128" spans="1:19" ht="13" customHeight="1">
      <c r="A128" s="103" t="str">
        <f>IF(選手名簿!B58="","",選手名簿!B58)</f>
        <v/>
      </c>
      <c r="B128" s="104"/>
      <c r="C128" s="107" t="str">
        <f>IF(選手名簿!C58="","",選手名簿!C58)</f>
        <v/>
      </c>
      <c r="D128" s="108"/>
      <c r="E128" s="108"/>
      <c r="F128" s="108"/>
      <c r="G128" s="109"/>
      <c r="H128" s="113" t="str">
        <f>IF(選手名簿!D58="","",選手名簿!D58)</f>
        <v/>
      </c>
      <c r="I128" s="114"/>
      <c r="J128" s="116"/>
      <c r="K128" s="116"/>
      <c r="L128" s="116"/>
      <c r="M128" s="116"/>
      <c r="N128" s="117"/>
      <c r="O128" s="117"/>
      <c r="P128" s="116"/>
      <c r="Q128" s="116"/>
      <c r="R128" s="116"/>
      <c r="S128" s="118"/>
    </row>
    <row r="129" spans="1:19" ht="13" customHeight="1">
      <c r="A129" s="105"/>
      <c r="B129" s="106"/>
      <c r="C129" s="110"/>
      <c r="D129" s="111"/>
      <c r="E129" s="111"/>
      <c r="F129" s="111"/>
      <c r="G129" s="112"/>
      <c r="H129" s="115"/>
      <c r="I129" s="106"/>
      <c r="J129" s="100"/>
      <c r="K129" s="101"/>
      <c r="L129" s="100"/>
      <c r="M129" s="101"/>
      <c r="N129" s="98"/>
      <c r="O129" s="99"/>
      <c r="P129" s="100"/>
      <c r="Q129" s="101"/>
      <c r="R129" s="100"/>
      <c r="S129" s="102"/>
    </row>
    <row r="130" spans="1:19" ht="13" customHeight="1">
      <c r="A130" s="103" t="str">
        <f>IF(選手名簿!B59="","",選手名簿!B59)</f>
        <v/>
      </c>
      <c r="B130" s="104"/>
      <c r="C130" s="107" t="str">
        <f>IF(選手名簿!C59="","",選手名簿!C59)</f>
        <v/>
      </c>
      <c r="D130" s="108"/>
      <c r="E130" s="108"/>
      <c r="F130" s="108"/>
      <c r="G130" s="109"/>
      <c r="H130" s="113" t="str">
        <f>IF(選手名簿!D59="","",選手名簿!D59)</f>
        <v/>
      </c>
      <c r="I130" s="114"/>
      <c r="J130" s="116"/>
      <c r="K130" s="116"/>
      <c r="L130" s="116"/>
      <c r="M130" s="116"/>
      <c r="N130" s="117"/>
      <c r="O130" s="117"/>
      <c r="P130" s="116"/>
      <c r="Q130" s="116"/>
      <c r="R130" s="116"/>
      <c r="S130" s="118"/>
    </row>
    <row r="131" spans="1:19" ht="13" customHeight="1">
      <c r="A131" s="105"/>
      <c r="B131" s="106"/>
      <c r="C131" s="110"/>
      <c r="D131" s="111"/>
      <c r="E131" s="111"/>
      <c r="F131" s="111"/>
      <c r="G131" s="112"/>
      <c r="H131" s="115"/>
      <c r="I131" s="106"/>
      <c r="J131" s="100"/>
      <c r="K131" s="101"/>
      <c r="L131" s="100"/>
      <c r="M131" s="101"/>
      <c r="N131" s="98"/>
      <c r="O131" s="99"/>
      <c r="P131" s="100"/>
      <c r="Q131" s="101"/>
      <c r="R131" s="100"/>
      <c r="S131" s="102"/>
    </row>
    <row r="132" spans="1:19" ht="13" customHeight="1">
      <c r="A132" s="103" t="str">
        <f>IF(選手名簿!B60="","",選手名簿!B60)</f>
        <v/>
      </c>
      <c r="B132" s="104"/>
      <c r="C132" s="107" t="str">
        <f>IF(選手名簿!C60="","",選手名簿!C60)</f>
        <v/>
      </c>
      <c r="D132" s="108"/>
      <c r="E132" s="108"/>
      <c r="F132" s="108"/>
      <c r="G132" s="109"/>
      <c r="H132" s="113" t="str">
        <f>IF(選手名簿!D60="","",選手名簿!D60)</f>
        <v/>
      </c>
      <c r="I132" s="114"/>
      <c r="J132" s="116"/>
      <c r="K132" s="116"/>
      <c r="L132" s="116"/>
      <c r="M132" s="116"/>
      <c r="N132" s="117"/>
      <c r="O132" s="117"/>
      <c r="P132" s="116"/>
      <c r="Q132" s="116"/>
      <c r="R132" s="116"/>
      <c r="S132" s="118"/>
    </row>
    <row r="133" spans="1:19" ht="13" customHeight="1">
      <c r="A133" s="105"/>
      <c r="B133" s="106"/>
      <c r="C133" s="110"/>
      <c r="D133" s="111"/>
      <c r="E133" s="111"/>
      <c r="F133" s="111"/>
      <c r="G133" s="112"/>
      <c r="H133" s="115"/>
      <c r="I133" s="106"/>
      <c r="J133" s="100"/>
      <c r="K133" s="101"/>
      <c r="L133" s="100"/>
      <c r="M133" s="101"/>
      <c r="N133" s="98"/>
      <c r="O133" s="99"/>
      <c r="P133" s="119"/>
      <c r="Q133" s="120"/>
      <c r="R133" s="100"/>
      <c r="S133" s="102"/>
    </row>
    <row r="134" spans="1:19" ht="13" customHeight="1">
      <c r="A134" s="103" t="str">
        <f>IF(選手名簿!B61="","",選手名簿!B61)</f>
        <v/>
      </c>
      <c r="B134" s="104"/>
      <c r="C134" s="123" t="str">
        <f>IF(選手名簿!C61="","",選手名簿!C61)</f>
        <v/>
      </c>
      <c r="D134" s="124"/>
      <c r="E134" s="124"/>
      <c r="F134" s="124"/>
      <c r="G134" s="104"/>
      <c r="H134" s="123" t="str">
        <f>IF(選手名簿!D61="","",選手名簿!D61)</f>
        <v/>
      </c>
      <c r="I134" s="104"/>
      <c r="J134" s="116"/>
      <c r="K134" s="116"/>
      <c r="L134" s="116"/>
      <c r="M134" s="116"/>
      <c r="N134" s="117"/>
      <c r="O134" s="117"/>
      <c r="P134" s="116"/>
      <c r="Q134" s="116"/>
      <c r="R134" s="116"/>
      <c r="S134" s="118"/>
    </row>
    <row r="135" spans="1:19" ht="13" customHeight="1" thickBot="1">
      <c r="A135" s="121"/>
      <c r="B135" s="122"/>
      <c r="C135" s="125"/>
      <c r="D135" s="126"/>
      <c r="E135" s="126"/>
      <c r="F135" s="126"/>
      <c r="G135" s="122"/>
      <c r="H135" s="125"/>
      <c r="I135" s="122"/>
      <c r="J135" s="127"/>
      <c r="K135" s="128"/>
      <c r="L135" s="127"/>
      <c r="M135" s="128"/>
      <c r="N135" s="129"/>
      <c r="O135" s="130"/>
      <c r="P135" s="127"/>
      <c r="Q135" s="128"/>
      <c r="R135" s="127"/>
      <c r="S135" s="131"/>
    </row>
    <row r="136" spans="1:19" ht="13" customHeight="1">
      <c r="A136" s="135" t="str">
        <f>IF(選手名簿!B62="","",選手名簿!B62)</f>
        <v/>
      </c>
      <c r="B136" s="136"/>
      <c r="C136" s="137" t="str">
        <f>IF(選手名簿!C62="","",選手名簿!C62)</f>
        <v/>
      </c>
      <c r="D136" s="138"/>
      <c r="E136" s="138"/>
      <c r="F136" s="138"/>
      <c r="G136" s="139"/>
      <c r="H136" s="140" t="str">
        <f>IF(選手名簿!D62="","",選手名簿!D62)</f>
        <v/>
      </c>
      <c r="I136" s="136"/>
      <c r="J136" s="132"/>
      <c r="K136" s="132"/>
      <c r="L136" s="132"/>
      <c r="M136" s="132"/>
      <c r="N136" s="133"/>
      <c r="O136" s="133"/>
      <c r="P136" s="132"/>
      <c r="Q136" s="132"/>
      <c r="R136" s="132"/>
      <c r="S136" s="134"/>
    </row>
    <row r="137" spans="1:19" ht="13" customHeight="1">
      <c r="A137" s="105"/>
      <c r="B137" s="106"/>
      <c r="C137" s="110"/>
      <c r="D137" s="111"/>
      <c r="E137" s="111"/>
      <c r="F137" s="111"/>
      <c r="G137" s="112"/>
      <c r="H137" s="115"/>
      <c r="I137" s="106"/>
      <c r="J137" s="100"/>
      <c r="K137" s="101"/>
      <c r="L137" s="100"/>
      <c r="M137" s="101"/>
      <c r="N137" s="98"/>
      <c r="O137" s="99"/>
      <c r="P137" s="100"/>
      <c r="Q137" s="101"/>
      <c r="R137" s="100"/>
      <c r="S137" s="102"/>
    </row>
    <row r="138" spans="1:19" ht="13" customHeight="1">
      <c r="A138" s="103" t="str">
        <f>IF(選手名簿!B63="","",選手名簿!B63)</f>
        <v/>
      </c>
      <c r="B138" s="104"/>
      <c r="C138" s="107" t="str">
        <f>IF(選手名簿!C63="","",選手名簿!C63)</f>
        <v/>
      </c>
      <c r="D138" s="108"/>
      <c r="E138" s="108"/>
      <c r="F138" s="108"/>
      <c r="G138" s="109"/>
      <c r="H138" s="113" t="str">
        <f>IF(選手名簿!D63="","",選手名簿!D63)</f>
        <v/>
      </c>
      <c r="I138" s="114"/>
      <c r="J138" s="116"/>
      <c r="K138" s="116"/>
      <c r="L138" s="116"/>
      <c r="M138" s="116"/>
      <c r="N138" s="117"/>
      <c r="O138" s="117"/>
      <c r="P138" s="116"/>
      <c r="Q138" s="116"/>
      <c r="R138" s="116"/>
      <c r="S138" s="118"/>
    </row>
    <row r="139" spans="1:19" ht="13" customHeight="1">
      <c r="A139" s="105"/>
      <c r="B139" s="106"/>
      <c r="C139" s="110"/>
      <c r="D139" s="111"/>
      <c r="E139" s="111"/>
      <c r="F139" s="111"/>
      <c r="G139" s="112"/>
      <c r="H139" s="115"/>
      <c r="I139" s="106"/>
      <c r="J139" s="100"/>
      <c r="K139" s="101"/>
      <c r="L139" s="100"/>
      <c r="M139" s="101"/>
      <c r="N139" s="98"/>
      <c r="O139" s="99"/>
      <c r="P139" s="100"/>
      <c r="Q139" s="101"/>
      <c r="R139" s="100"/>
      <c r="S139" s="102"/>
    </row>
    <row r="140" spans="1:19" ht="13" customHeight="1">
      <c r="A140" s="103" t="str">
        <f>IF(選手名簿!B64="","",選手名簿!B64)</f>
        <v/>
      </c>
      <c r="B140" s="104"/>
      <c r="C140" s="107" t="str">
        <f>IF(選手名簿!C64="","",選手名簿!C64)</f>
        <v/>
      </c>
      <c r="D140" s="108"/>
      <c r="E140" s="108"/>
      <c r="F140" s="108"/>
      <c r="G140" s="109"/>
      <c r="H140" s="113" t="str">
        <f>IF(選手名簿!D64="","",選手名簿!D64)</f>
        <v/>
      </c>
      <c r="I140" s="114"/>
      <c r="J140" s="116"/>
      <c r="K140" s="116"/>
      <c r="L140" s="116"/>
      <c r="M140" s="116"/>
      <c r="N140" s="117"/>
      <c r="O140" s="117"/>
      <c r="P140" s="116"/>
      <c r="Q140" s="116"/>
      <c r="R140" s="116"/>
      <c r="S140" s="118"/>
    </row>
    <row r="141" spans="1:19" ht="13" customHeight="1">
      <c r="A141" s="105"/>
      <c r="B141" s="106"/>
      <c r="C141" s="110"/>
      <c r="D141" s="111"/>
      <c r="E141" s="111"/>
      <c r="F141" s="111"/>
      <c r="G141" s="112"/>
      <c r="H141" s="115"/>
      <c r="I141" s="106"/>
      <c r="J141" s="100"/>
      <c r="K141" s="101"/>
      <c r="L141" s="100"/>
      <c r="M141" s="101"/>
      <c r="N141" s="98"/>
      <c r="O141" s="99"/>
      <c r="P141" s="100"/>
      <c r="Q141" s="101"/>
      <c r="R141" s="100"/>
      <c r="S141" s="102"/>
    </row>
    <row r="142" spans="1:19" ht="13" customHeight="1">
      <c r="A142" s="103" t="str">
        <f>IF(選手名簿!B65="","",選手名簿!B65)</f>
        <v/>
      </c>
      <c r="B142" s="104"/>
      <c r="C142" s="107" t="str">
        <f>IF(選手名簿!C65="","",選手名簿!C65)</f>
        <v/>
      </c>
      <c r="D142" s="108"/>
      <c r="E142" s="108"/>
      <c r="F142" s="108"/>
      <c r="G142" s="109"/>
      <c r="H142" s="113" t="str">
        <f>IF(選手名簿!D65="","",選手名簿!D65)</f>
        <v/>
      </c>
      <c r="I142" s="114"/>
      <c r="J142" s="116"/>
      <c r="K142" s="116"/>
      <c r="L142" s="116"/>
      <c r="M142" s="116"/>
      <c r="N142" s="117"/>
      <c r="O142" s="117"/>
      <c r="P142" s="116"/>
      <c r="Q142" s="116"/>
      <c r="R142" s="116"/>
      <c r="S142" s="118"/>
    </row>
    <row r="143" spans="1:19" ht="13" customHeight="1">
      <c r="A143" s="105"/>
      <c r="B143" s="106"/>
      <c r="C143" s="110"/>
      <c r="D143" s="111"/>
      <c r="E143" s="111"/>
      <c r="F143" s="111"/>
      <c r="G143" s="112"/>
      <c r="H143" s="115"/>
      <c r="I143" s="106"/>
      <c r="J143" s="100"/>
      <c r="K143" s="101"/>
      <c r="L143" s="100"/>
      <c r="M143" s="101"/>
      <c r="N143" s="98"/>
      <c r="O143" s="99"/>
      <c r="P143" s="119"/>
      <c r="Q143" s="120"/>
      <c r="R143" s="100"/>
      <c r="S143" s="102"/>
    </row>
    <row r="144" spans="1:19" ht="13" customHeight="1">
      <c r="A144" s="103" t="str">
        <f>IF(選手名簿!B66="","",選手名簿!B66)</f>
        <v/>
      </c>
      <c r="B144" s="104"/>
      <c r="C144" s="123" t="str">
        <f>IF(選手名簿!C66="","",選手名簿!C66)</f>
        <v/>
      </c>
      <c r="D144" s="124"/>
      <c r="E144" s="124"/>
      <c r="F144" s="124"/>
      <c r="G144" s="104"/>
      <c r="H144" s="123" t="str">
        <f>IF(選手名簿!D66="","",選手名簿!D66)</f>
        <v/>
      </c>
      <c r="I144" s="104"/>
      <c r="J144" s="116"/>
      <c r="K144" s="116"/>
      <c r="L144" s="116"/>
      <c r="M144" s="116"/>
      <c r="N144" s="117"/>
      <c r="O144" s="117"/>
      <c r="P144" s="116"/>
      <c r="Q144" s="116"/>
      <c r="R144" s="116"/>
      <c r="S144" s="118"/>
    </row>
    <row r="145" spans="1:19" ht="13" customHeight="1" thickBot="1">
      <c r="A145" s="121"/>
      <c r="B145" s="122"/>
      <c r="C145" s="125"/>
      <c r="D145" s="126"/>
      <c r="E145" s="126"/>
      <c r="F145" s="126"/>
      <c r="G145" s="122"/>
      <c r="H145" s="125"/>
      <c r="I145" s="122"/>
      <c r="J145" s="127"/>
      <c r="K145" s="128"/>
      <c r="L145" s="127"/>
      <c r="M145" s="128"/>
      <c r="N145" s="129"/>
      <c r="O145" s="130"/>
      <c r="P145" s="127"/>
      <c r="Q145" s="128"/>
      <c r="R145" s="127"/>
      <c r="S145" s="131"/>
    </row>
    <row r="146" spans="1:19" ht="13" customHeight="1">
      <c r="A146" s="135" t="str">
        <f>IF(選手名簿!B67="","",選手名簿!B67)</f>
        <v/>
      </c>
      <c r="B146" s="136"/>
      <c r="C146" s="137" t="str">
        <f>IF(選手名簿!C67="","",選手名簿!C67)</f>
        <v/>
      </c>
      <c r="D146" s="138"/>
      <c r="E146" s="138"/>
      <c r="F146" s="138"/>
      <c r="G146" s="139"/>
      <c r="H146" s="140" t="str">
        <f>IF(選手名簿!D67="","",選手名簿!D67)</f>
        <v/>
      </c>
      <c r="I146" s="136"/>
      <c r="J146" s="132"/>
      <c r="K146" s="132"/>
      <c r="L146" s="132"/>
      <c r="M146" s="132"/>
      <c r="N146" s="133"/>
      <c r="O146" s="133"/>
      <c r="P146" s="132"/>
      <c r="Q146" s="132"/>
      <c r="R146" s="132"/>
      <c r="S146" s="134"/>
    </row>
    <row r="147" spans="1:19" ht="13" customHeight="1">
      <c r="A147" s="105"/>
      <c r="B147" s="106"/>
      <c r="C147" s="110"/>
      <c r="D147" s="111"/>
      <c r="E147" s="111"/>
      <c r="F147" s="111"/>
      <c r="G147" s="112"/>
      <c r="H147" s="115"/>
      <c r="I147" s="106"/>
      <c r="J147" s="100"/>
      <c r="K147" s="101"/>
      <c r="L147" s="100"/>
      <c r="M147" s="101"/>
      <c r="N147" s="98"/>
      <c r="O147" s="99"/>
      <c r="P147" s="100"/>
      <c r="Q147" s="101"/>
      <c r="R147" s="100"/>
      <c r="S147" s="102"/>
    </row>
    <row r="148" spans="1:19" ht="13" customHeight="1">
      <c r="A148" s="103" t="str">
        <f>IF(選手名簿!B68="","",選手名簿!B68)</f>
        <v/>
      </c>
      <c r="B148" s="104"/>
      <c r="C148" s="107" t="str">
        <f>IF(選手名簿!C68="","",選手名簿!C68)</f>
        <v/>
      </c>
      <c r="D148" s="108"/>
      <c r="E148" s="108"/>
      <c r="F148" s="108"/>
      <c r="G148" s="109"/>
      <c r="H148" s="113" t="str">
        <f>IF(選手名簿!D68="","",選手名簿!D68)</f>
        <v/>
      </c>
      <c r="I148" s="114"/>
      <c r="J148" s="116"/>
      <c r="K148" s="116"/>
      <c r="L148" s="116"/>
      <c r="M148" s="116"/>
      <c r="N148" s="117"/>
      <c r="O148" s="117"/>
      <c r="P148" s="116"/>
      <c r="Q148" s="116"/>
      <c r="R148" s="116"/>
      <c r="S148" s="118"/>
    </row>
    <row r="149" spans="1:19" ht="13" customHeight="1">
      <c r="A149" s="105"/>
      <c r="B149" s="106"/>
      <c r="C149" s="110"/>
      <c r="D149" s="111"/>
      <c r="E149" s="111"/>
      <c r="F149" s="111"/>
      <c r="G149" s="112"/>
      <c r="H149" s="115"/>
      <c r="I149" s="106"/>
      <c r="J149" s="100"/>
      <c r="K149" s="101"/>
      <c r="L149" s="100"/>
      <c r="M149" s="101"/>
      <c r="N149" s="98"/>
      <c r="O149" s="99"/>
      <c r="P149" s="100"/>
      <c r="Q149" s="101"/>
      <c r="R149" s="100"/>
      <c r="S149" s="102"/>
    </row>
    <row r="150" spans="1:19" ht="13" customHeight="1">
      <c r="A150" s="103" t="str">
        <f>IF(選手名簿!B69="","",選手名簿!B69)</f>
        <v/>
      </c>
      <c r="B150" s="104"/>
      <c r="C150" s="107" t="str">
        <f>IF(選手名簿!C69="","",選手名簿!C69)</f>
        <v/>
      </c>
      <c r="D150" s="108"/>
      <c r="E150" s="108"/>
      <c r="F150" s="108"/>
      <c r="G150" s="109"/>
      <c r="H150" s="113" t="str">
        <f>IF(選手名簿!D69="","",選手名簿!D69)</f>
        <v/>
      </c>
      <c r="I150" s="114"/>
      <c r="J150" s="116"/>
      <c r="K150" s="116"/>
      <c r="L150" s="116"/>
      <c r="M150" s="116"/>
      <c r="N150" s="117"/>
      <c r="O150" s="117"/>
      <c r="P150" s="116"/>
      <c r="Q150" s="116"/>
      <c r="R150" s="116"/>
      <c r="S150" s="118"/>
    </row>
    <row r="151" spans="1:19" ht="13" customHeight="1">
      <c r="A151" s="105"/>
      <c r="B151" s="106"/>
      <c r="C151" s="110"/>
      <c r="D151" s="111"/>
      <c r="E151" s="111"/>
      <c r="F151" s="111"/>
      <c r="G151" s="112"/>
      <c r="H151" s="115"/>
      <c r="I151" s="106"/>
      <c r="J151" s="100"/>
      <c r="K151" s="101"/>
      <c r="L151" s="100"/>
      <c r="M151" s="101"/>
      <c r="N151" s="98"/>
      <c r="O151" s="99"/>
      <c r="P151" s="100"/>
      <c r="Q151" s="101"/>
      <c r="R151" s="100"/>
      <c r="S151" s="102"/>
    </row>
    <row r="152" spans="1:19" ht="13" customHeight="1">
      <c r="A152" s="103" t="str">
        <f>IF(選手名簿!B70="","",選手名簿!B70)</f>
        <v/>
      </c>
      <c r="B152" s="104"/>
      <c r="C152" s="107" t="str">
        <f>IF(選手名簿!C70="","",選手名簿!C70)</f>
        <v/>
      </c>
      <c r="D152" s="108"/>
      <c r="E152" s="108"/>
      <c r="F152" s="108"/>
      <c r="G152" s="109"/>
      <c r="H152" s="113" t="str">
        <f>IF(選手名簿!D70="","",選手名簿!D70)</f>
        <v/>
      </c>
      <c r="I152" s="114"/>
      <c r="J152" s="116"/>
      <c r="K152" s="116"/>
      <c r="L152" s="116"/>
      <c r="M152" s="116"/>
      <c r="N152" s="117"/>
      <c r="O152" s="117"/>
      <c r="P152" s="116"/>
      <c r="Q152" s="116"/>
      <c r="R152" s="116"/>
      <c r="S152" s="118"/>
    </row>
    <row r="153" spans="1:19" ht="13" customHeight="1">
      <c r="A153" s="105"/>
      <c r="B153" s="106"/>
      <c r="C153" s="110"/>
      <c r="D153" s="111"/>
      <c r="E153" s="111"/>
      <c r="F153" s="111"/>
      <c r="G153" s="112"/>
      <c r="H153" s="115"/>
      <c r="I153" s="106"/>
      <c r="J153" s="100"/>
      <c r="K153" s="101"/>
      <c r="L153" s="100"/>
      <c r="M153" s="101"/>
      <c r="N153" s="98"/>
      <c r="O153" s="99"/>
      <c r="P153" s="119"/>
      <c r="Q153" s="120"/>
      <c r="R153" s="100"/>
      <c r="S153" s="102"/>
    </row>
    <row r="154" spans="1:19" ht="13" customHeight="1">
      <c r="A154" s="103" t="str">
        <f>IF(選手名簿!B71="","",選手名簿!B71)</f>
        <v/>
      </c>
      <c r="B154" s="104"/>
      <c r="C154" s="123" t="str">
        <f>IF(選手名簿!C71="","",選手名簿!C71)</f>
        <v/>
      </c>
      <c r="D154" s="124"/>
      <c r="E154" s="124"/>
      <c r="F154" s="124"/>
      <c r="G154" s="104"/>
      <c r="H154" s="123" t="str">
        <f>IF(選手名簿!D71="","",選手名簿!D71)</f>
        <v/>
      </c>
      <c r="I154" s="104"/>
      <c r="J154" s="116"/>
      <c r="K154" s="116"/>
      <c r="L154" s="116"/>
      <c r="M154" s="116"/>
      <c r="N154" s="117"/>
      <c r="O154" s="117"/>
      <c r="P154" s="116"/>
      <c r="Q154" s="116"/>
      <c r="R154" s="116"/>
      <c r="S154" s="118"/>
    </row>
    <row r="155" spans="1:19" ht="13" customHeight="1" thickBot="1">
      <c r="A155" s="121"/>
      <c r="B155" s="122"/>
      <c r="C155" s="125"/>
      <c r="D155" s="126"/>
      <c r="E155" s="126"/>
      <c r="F155" s="126"/>
      <c r="G155" s="122"/>
      <c r="H155" s="125"/>
      <c r="I155" s="122"/>
      <c r="J155" s="127"/>
      <c r="K155" s="128"/>
      <c r="L155" s="127"/>
      <c r="M155" s="128"/>
      <c r="N155" s="129"/>
      <c r="O155" s="130"/>
      <c r="P155" s="127"/>
      <c r="Q155" s="128"/>
      <c r="R155" s="127"/>
      <c r="S155" s="131"/>
    </row>
    <row r="156" spans="1:19" ht="13" customHeight="1">
      <c r="A156" s="135" t="str">
        <f>IF(選手名簿!B72="","",選手名簿!B72)</f>
        <v/>
      </c>
      <c r="B156" s="136"/>
      <c r="C156" s="137" t="str">
        <f>IF(選手名簿!C72="","",選手名簿!C72)</f>
        <v/>
      </c>
      <c r="D156" s="138"/>
      <c r="E156" s="138"/>
      <c r="F156" s="138"/>
      <c r="G156" s="139"/>
      <c r="H156" s="140" t="str">
        <f>IF(選手名簿!D72="","",選手名簿!D72)</f>
        <v/>
      </c>
      <c r="I156" s="136"/>
      <c r="J156" s="132"/>
      <c r="K156" s="132"/>
      <c r="L156" s="132"/>
      <c r="M156" s="132"/>
      <c r="N156" s="133"/>
      <c r="O156" s="133"/>
      <c r="P156" s="132"/>
      <c r="Q156" s="132"/>
      <c r="R156" s="132"/>
      <c r="S156" s="134"/>
    </row>
    <row r="157" spans="1:19" ht="13" customHeight="1">
      <c r="A157" s="105"/>
      <c r="B157" s="106"/>
      <c r="C157" s="110"/>
      <c r="D157" s="111"/>
      <c r="E157" s="111"/>
      <c r="F157" s="111"/>
      <c r="G157" s="112"/>
      <c r="H157" s="115"/>
      <c r="I157" s="106"/>
      <c r="J157" s="100"/>
      <c r="K157" s="101"/>
      <c r="L157" s="100"/>
      <c r="M157" s="101"/>
      <c r="N157" s="98"/>
      <c r="O157" s="99"/>
      <c r="P157" s="100"/>
      <c r="Q157" s="101"/>
      <c r="R157" s="100"/>
      <c r="S157" s="102"/>
    </row>
    <row r="158" spans="1:19" ht="13" customHeight="1">
      <c r="A158" s="103" t="str">
        <f>IF(選手名簿!B73="","",選手名簿!B73)</f>
        <v/>
      </c>
      <c r="B158" s="104"/>
      <c r="C158" s="107" t="str">
        <f>IF(選手名簿!C73="","",選手名簿!C73)</f>
        <v/>
      </c>
      <c r="D158" s="108"/>
      <c r="E158" s="108"/>
      <c r="F158" s="108"/>
      <c r="G158" s="109"/>
      <c r="H158" s="113" t="str">
        <f>IF(選手名簿!D73="","",選手名簿!D73)</f>
        <v/>
      </c>
      <c r="I158" s="114"/>
      <c r="J158" s="116"/>
      <c r="K158" s="116"/>
      <c r="L158" s="116"/>
      <c r="M158" s="116"/>
      <c r="N158" s="117"/>
      <c r="O158" s="117"/>
      <c r="P158" s="116"/>
      <c r="Q158" s="116"/>
      <c r="R158" s="116"/>
      <c r="S158" s="118"/>
    </row>
    <row r="159" spans="1:19" ht="13" customHeight="1">
      <c r="A159" s="105"/>
      <c r="B159" s="106"/>
      <c r="C159" s="110"/>
      <c r="D159" s="111"/>
      <c r="E159" s="111"/>
      <c r="F159" s="111"/>
      <c r="G159" s="112"/>
      <c r="H159" s="115"/>
      <c r="I159" s="106"/>
      <c r="J159" s="100"/>
      <c r="K159" s="101"/>
      <c r="L159" s="100"/>
      <c r="M159" s="101"/>
      <c r="N159" s="98"/>
      <c r="O159" s="99"/>
      <c r="P159" s="100"/>
      <c r="Q159" s="101"/>
      <c r="R159" s="100"/>
      <c r="S159" s="102"/>
    </row>
    <row r="160" spans="1:19" ht="13" customHeight="1">
      <c r="A160" s="103" t="str">
        <f>IF(選手名簿!B74="","",選手名簿!B74)</f>
        <v/>
      </c>
      <c r="B160" s="104"/>
      <c r="C160" s="107" t="str">
        <f>IF(選手名簿!C74="","",選手名簿!C74)</f>
        <v/>
      </c>
      <c r="D160" s="108"/>
      <c r="E160" s="108"/>
      <c r="F160" s="108"/>
      <c r="G160" s="109"/>
      <c r="H160" s="113" t="str">
        <f>IF(選手名簿!D74="","",選手名簿!D74)</f>
        <v/>
      </c>
      <c r="I160" s="114"/>
      <c r="J160" s="116"/>
      <c r="K160" s="116"/>
      <c r="L160" s="116"/>
      <c r="M160" s="116"/>
      <c r="N160" s="117"/>
      <c r="O160" s="117"/>
      <c r="P160" s="116"/>
      <c r="Q160" s="116"/>
      <c r="R160" s="116"/>
      <c r="S160" s="118"/>
    </row>
    <row r="161" spans="1:19" ht="13" customHeight="1">
      <c r="A161" s="105"/>
      <c r="B161" s="106"/>
      <c r="C161" s="110"/>
      <c r="D161" s="111"/>
      <c r="E161" s="111"/>
      <c r="F161" s="111"/>
      <c r="G161" s="112"/>
      <c r="H161" s="115"/>
      <c r="I161" s="106"/>
      <c r="J161" s="100"/>
      <c r="K161" s="101"/>
      <c r="L161" s="100"/>
      <c r="M161" s="101"/>
      <c r="N161" s="98"/>
      <c r="O161" s="99"/>
      <c r="P161" s="100"/>
      <c r="Q161" s="101"/>
      <c r="R161" s="100"/>
      <c r="S161" s="102"/>
    </row>
    <row r="162" spans="1:19" ht="13" customHeight="1">
      <c r="A162" s="103" t="str">
        <f>IF(選手名簿!B75="","",選手名簿!B75)</f>
        <v/>
      </c>
      <c r="B162" s="104"/>
      <c r="C162" s="107" t="str">
        <f>IF(選手名簿!C75="","",選手名簿!C75)</f>
        <v/>
      </c>
      <c r="D162" s="108"/>
      <c r="E162" s="108"/>
      <c r="F162" s="108"/>
      <c r="G162" s="109"/>
      <c r="H162" s="113" t="str">
        <f>IF(選手名簿!D75="","",選手名簿!D75)</f>
        <v/>
      </c>
      <c r="I162" s="114"/>
      <c r="J162" s="116"/>
      <c r="K162" s="116"/>
      <c r="L162" s="116"/>
      <c r="M162" s="116"/>
      <c r="N162" s="117"/>
      <c r="O162" s="117"/>
      <c r="P162" s="116"/>
      <c r="Q162" s="116"/>
      <c r="R162" s="116"/>
      <c r="S162" s="118"/>
    </row>
    <row r="163" spans="1:19" ht="13" customHeight="1">
      <c r="A163" s="105"/>
      <c r="B163" s="106"/>
      <c r="C163" s="110"/>
      <c r="D163" s="111"/>
      <c r="E163" s="111"/>
      <c r="F163" s="111"/>
      <c r="G163" s="112"/>
      <c r="H163" s="115"/>
      <c r="I163" s="106"/>
      <c r="J163" s="100"/>
      <c r="K163" s="101"/>
      <c r="L163" s="100"/>
      <c r="M163" s="101"/>
      <c r="N163" s="98"/>
      <c r="O163" s="99"/>
      <c r="P163" s="119"/>
      <c r="Q163" s="120"/>
      <c r="R163" s="100"/>
      <c r="S163" s="102"/>
    </row>
    <row r="164" spans="1:19" ht="13" customHeight="1">
      <c r="A164" s="103" t="str">
        <f>IF(選手名簿!B76="","",選手名簿!B76)</f>
        <v/>
      </c>
      <c r="B164" s="104"/>
      <c r="C164" s="123" t="str">
        <f>IF(選手名簿!C76="","",選手名簿!C76)</f>
        <v/>
      </c>
      <c r="D164" s="124"/>
      <c r="E164" s="124"/>
      <c r="F164" s="124"/>
      <c r="G164" s="104"/>
      <c r="H164" s="123" t="str">
        <f>IF(選手名簿!D76="","",選手名簿!D76)</f>
        <v/>
      </c>
      <c r="I164" s="104"/>
      <c r="J164" s="116"/>
      <c r="K164" s="116"/>
      <c r="L164" s="116"/>
      <c r="M164" s="116"/>
      <c r="N164" s="117"/>
      <c r="O164" s="117"/>
      <c r="P164" s="116"/>
      <c r="Q164" s="116"/>
      <c r="R164" s="116"/>
      <c r="S164" s="118"/>
    </row>
    <row r="165" spans="1:19" ht="13" customHeight="1" thickBot="1">
      <c r="A165" s="121"/>
      <c r="B165" s="122"/>
      <c r="C165" s="125"/>
      <c r="D165" s="126"/>
      <c r="E165" s="126"/>
      <c r="F165" s="126"/>
      <c r="G165" s="122"/>
      <c r="H165" s="125"/>
      <c r="I165" s="122"/>
      <c r="J165" s="127"/>
      <c r="K165" s="128"/>
      <c r="L165" s="127"/>
      <c r="M165" s="128"/>
      <c r="N165" s="129"/>
      <c r="O165" s="130"/>
      <c r="P165" s="127"/>
      <c r="Q165" s="128"/>
      <c r="R165" s="127"/>
      <c r="S165" s="131"/>
    </row>
    <row r="166" spans="1:19" ht="13" customHeight="1">
      <c r="A166" s="135" t="str">
        <f>IF(選手名簿!B77="","",選手名簿!B77)</f>
        <v/>
      </c>
      <c r="B166" s="136"/>
      <c r="C166" s="137" t="str">
        <f>IF(選手名簿!C77="","",選手名簿!C77)</f>
        <v/>
      </c>
      <c r="D166" s="138"/>
      <c r="E166" s="138"/>
      <c r="F166" s="138"/>
      <c r="G166" s="139"/>
      <c r="H166" s="140" t="str">
        <f>IF(選手名簿!D77="","",選手名簿!D77)</f>
        <v/>
      </c>
      <c r="I166" s="136"/>
      <c r="J166" s="132"/>
      <c r="K166" s="132"/>
      <c r="L166" s="132"/>
      <c r="M166" s="132"/>
      <c r="N166" s="133"/>
      <c r="O166" s="133"/>
      <c r="P166" s="132"/>
      <c r="Q166" s="132"/>
      <c r="R166" s="132"/>
      <c r="S166" s="134"/>
    </row>
    <row r="167" spans="1:19" ht="13" customHeight="1">
      <c r="A167" s="105"/>
      <c r="B167" s="106"/>
      <c r="C167" s="110"/>
      <c r="D167" s="111"/>
      <c r="E167" s="111"/>
      <c r="F167" s="111"/>
      <c r="G167" s="112"/>
      <c r="H167" s="115"/>
      <c r="I167" s="106"/>
      <c r="J167" s="100"/>
      <c r="K167" s="101"/>
      <c r="L167" s="100"/>
      <c r="M167" s="101"/>
      <c r="N167" s="98"/>
      <c r="O167" s="99"/>
      <c r="P167" s="100"/>
      <c r="Q167" s="101"/>
      <c r="R167" s="100"/>
      <c r="S167" s="102"/>
    </row>
    <row r="168" spans="1:19" ht="13" customHeight="1">
      <c r="A168" s="103" t="str">
        <f>IF(選手名簿!B78="","",選手名簿!B78)</f>
        <v/>
      </c>
      <c r="B168" s="104"/>
      <c r="C168" s="107" t="str">
        <f>IF(選手名簿!C78="","",選手名簿!C78)</f>
        <v/>
      </c>
      <c r="D168" s="108"/>
      <c r="E168" s="108"/>
      <c r="F168" s="108"/>
      <c r="G168" s="109"/>
      <c r="H168" s="113" t="str">
        <f>IF(選手名簿!D78="","",選手名簿!D78)</f>
        <v/>
      </c>
      <c r="I168" s="114"/>
      <c r="J168" s="116"/>
      <c r="K168" s="116"/>
      <c r="L168" s="116"/>
      <c r="M168" s="116"/>
      <c r="N168" s="117"/>
      <c r="O168" s="117"/>
      <c r="P168" s="116"/>
      <c r="Q168" s="116"/>
      <c r="R168" s="116"/>
      <c r="S168" s="118"/>
    </row>
    <row r="169" spans="1:19" ht="13" customHeight="1">
      <c r="A169" s="105"/>
      <c r="B169" s="106"/>
      <c r="C169" s="110"/>
      <c r="D169" s="111"/>
      <c r="E169" s="111"/>
      <c r="F169" s="111"/>
      <c r="G169" s="112"/>
      <c r="H169" s="115"/>
      <c r="I169" s="106"/>
      <c r="J169" s="100"/>
      <c r="K169" s="101"/>
      <c r="L169" s="100"/>
      <c r="M169" s="101"/>
      <c r="N169" s="98"/>
      <c r="O169" s="99"/>
      <c r="P169" s="100"/>
      <c r="Q169" s="101"/>
      <c r="R169" s="100"/>
      <c r="S169" s="102"/>
    </row>
    <row r="170" spans="1:19" ht="13" customHeight="1">
      <c r="A170" s="103" t="str">
        <f>IF(選手名簿!B79="","",選手名簿!B79)</f>
        <v/>
      </c>
      <c r="B170" s="104"/>
      <c r="C170" s="107" t="str">
        <f>IF(選手名簿!C79="","",選手名簿!C79)</f>
        <v/>
      </c>
      <c r="D170" s="108"/>
      <c r="E170" s="108"/>
      <c r="F170" s="108"/>
      <c r="G170" s="109"/>
      <c r="H170" s="113" t="str">
        <f>IF(選手名簿!D79="","",選手名簿!D79)</f>
        <v/>
      </c>
      <c r="I170" s="114"/>
      <c r="J170" s="116"/>
      <c r="K170" s="116"/>
      <c r="L170" s="116"/>
      <c r="M170" s="116"/>
      <c r="N170" s="117"/>
      <c r="O170" s="117"/>
      <c r="P170" s="116"/>
      <c r="Q170" s="116"/>
      <c r="R170" s="116"/>
      <c r="S170" s="118"/>
    </row>
    <row r="171" spans="1:19" ht="13" customHeight="1">
      <c r="A171" s="105"/>
      <c r="B171" s="106"/>
      <c r="C171" s="110"/>
      <c r="D171" s="111"/>
      <c r="E171" s="111"/>
      <c r="F171" s="111"/>
      <c r="G171" s="112"/>
      <c r="H171" s="115"/>
      <c r="I171" s="106"/>
      <c r="J171" s="100"/>
      <c r="K171" s="101"/>
      <c r="L171" s="100"/>
      <c r="M171" s="101"/>
      <c r="N171" s="98"/>
      <c r="O171" s="99"/>
      <c r="P171" s="100"/>
      <c r="Q171" s="101"/>
      <c r="R171" s="100"/>
      <c r="S171" s="102"/>
    </row>
    <row r="172" spans="1:19" ht="13" customHeight="1">
      <c r="A172" s="103" t="str">
        <f>IF(選手名簿!B80="","",選手名簿!B80)</f>
        <v/>
      </c>
      <c r="B172" s="104"/>
      <c r="C172" s="107" t="str">
        <f>IF(選手名簿!C80="","",選手名簿!C80)</f>
        <v/>
      </c>
      <c r="D172" s="108"/>
      <c r="E172" s="108"/>
      <c r="F172" s="108"/>
      <c r="G172" s="109"/>
      <c r="H172" s="113" t="str">
        <f>IF(選手名簿!D80="","",選手名簿!D80)</f>
        <v/>
      </c>
      <c r="I172" s="114"/>
      <c r="J172" s="116"/>
      <c r="K172" s="116"/>
      <c r="L172" s="116"/>
      <c r="M172" s="116"/>
      <c r="N172" s="117"/>
      <c r="O172" s="117"/>
      <c r="P172" s="116"/>
      <c r="Q172" s="116"/>
      <c r="R172" s="116"/>
      <c r="S172" s="118"/>
    </row>
    <row r="173" spans="1:19" ht="13" customHeight="1">
      <c r="A173" s="105"/>
      <c r="B173" s="106"/>
      <c r="C173" s="110"/>
      <c r="D173" s="111"/>
      <c r="E173" s="111"/>
      <c r="F173" s="111"/>
      <c r="G173" s="112"/>
      <c r="H173" s="115"/>
      <c r="I173" s="106"/>
      <c r="J173" s="100"/>
      <c r="K173" s="101"/>
      <c r="L173" s="100"/>
      <c r="M173" s="101"/>
      <c r="N173" s="98"/>
      <c r="O173" s="99"/>
      <c r="P173" s="119"/>
      <c r="Q173" s="120"/>
      <c r="R173" s="100"/>
      <c r="S173" s="102"/>
    </row>
    <row r="174" spans="1:19" ht="13" customHeight="1">
      <c r="A174" s="103" t="str">
        <f>IF(選手名簿!B81="","",選手名簿!B81)</f>
        <v/>
      </c>
      <c r="B174" s="104"/>
      <c r="C174" s="123" t="str">
        <f>IF(選手名簿!C81="","",選手名簿!C81)</f>
        <v/>
      </c>
      <c r="D174" s="124"/>
      <c r="E174" s="124"/>
      <c r="F174" s="124"/>
      <c r="G174" s="104"/>
      <c r="H174" s="123" t="str">
        <f>IF(選手名簿!D81="","",選手名簿!D81)</f>
        <v/>
      </c>
      <c r="I174" s="104"/>
      <c r="J174" s="116"/>
      <c r="K174" s="116"/>
      <c r="L174" s="116"/>
      <c r="M174" s="116"/>
      <c r="N174" s="117"/>
      <c r="O174" s="117"/>
      <c r="P174" s="116"/>
      <c r="Q174" s="116"/>
      <c r="R174" s="116"/>
      <c r="S174" s="118"/>
    </row>
    <row r="175" spans="1:19" ht="13" customHeight="1" thickBot="1">
      <c r="A175" s="121"/>
      <c r="B175" s="122"/>
      <c r="C175" s="125"/>
      <c r="D175" s="126"/>
      <c r="E175" s="126"/>
      <c r="F175" s="126"/>
      <c r="G175" s="122"/>
      <c r="H175" s="125"/>
      <c r="I175" s="122"/>
      <c r="J175" s="127"/>
      <c r="K175" s="128"/>
      <c r="L175" s="127"/>
      <c r="M175" s="128"/>
      <c r="N175" s="129"/>
      <c r="O175" s="130"/>
      <c r="P175" s="127"/>
      <c r="Q175" s="128"/>
      <c r="R175" s="127"/>
      <c r="S175" s="131"/>
    </row>
    <row r="176" spans="1:19" ht="13" customHeight="1">
      <c r="A176" s="135" t="str">
        <f>IF(選手名簿!B82="","",選手名簿!B82)</f>
        <v/>
      </c>
      <c r="B176" s="136"/>
      <c r="C176" s="137" t="str">
        <f>IF(選手名簿!C82="","",選手名簿!C82)</f>
        <v/>
      </c>
      <c r="D176" s="138"/>
      <c r="E176" s="138"/>
      <c r="F176" s="138"/>
      <c r="G176" s="139"/>
      <c r="H176" s="140" t="str">
        <f>IF(選手名簿!D82="","",選手名簿!D82)</f>
        <v/>
      </c>
      <c r="I176" s="136"/>
      <c r="J176" s="132"/>
      <c r="K176" s="132"/>
      <c r="L176" s="132"/>
      <c r="M176" s="132"/>
      <c r="N176" s="133"/>
      <c r="O176" s="133"/>
      <c r="P176" s="132"/>
      <c r="Q176" s="132"/>
      <c r="R176" s="132"/>
      <c r="S176" s="134"/>
    </row>
    <row r="177" spans="1:19" ht="13" customHeight="1">
      <c r="A177" s="105"/>
      <c r="B177" s="106"/>
      <c r="C177" s="110"/>
      <c r="D177" s="111"/>
      <c r="E177" s="111"/>
      <c r="F177" s="111"/>
      <c r="G177" s="112"/>
      <c r="H177" s="115"/>
      <c r="I177" s="106"/>
      <c r="J177" s="100"/>
      <c r="K177" s="101"/>
      <c r="L177" s="100"/>
      <c r="M177" s="101"/>
      <c r="N177" s="98"/>
      <c r="O177" s="99"/>
      <c r="P177" s="100"/>
      <c r="Q177" s="101"/>
      <c r="R177" s="100"/>
      <c r="S177" s="102"/>
    </row>
    <row r="178" spans="1:19" ht="13" customHeight="1">
      <c r="A178" s="103" t="str">
        <f>IF(選手名簿!B83="","",選手名簿!B83)</f>
        <v/>
      </c>
      <c r="B178" s="104"/>
      <c r="C178" s="107" t="str">
        <f>IF(選手名簿!C83="","",選手名簿!C83)</f>
        <v/>
      </c>
      <c r="D178" s="108"/>
      <c r="E178" s="108"/>
      <c r="F178" s="108"/>
      <c r="G178" s="109"/>
      <c r="H178" s="113" t="str">
        <f>IF(選手名簿!D83="","",選手名簿!D83)</f>
        <v/>
      </c>
      <c r="I178" s="114"/>
      <c r="J178" s="116"/>
      <c r="K178" s="116"/>
      <c r="L178" s="116"/>
      <c r="M178" s="116"/>
      <c r="N178" s="117"/>
      <c r="O178" s="117"/>
      <c r="P178" s="116"/>
      <c r="Q178" s="116"/>
      <c r="R178" s="116"/>
      <c r="S178" s="118"/>
    </row>
    <row r="179" spans="1:19" ht="13" customHeight="1">
      <c r="A179" s="105"/>
      <c r="B179" s="106"/>
      <c r="C179" s="110"/>
      <c r="D179" s="111"/>
      <c r="E179" s="111"/>
      <c r="F179" s="111"/>
      <c r="G179" s="112"/>
      <c r="H179" s="115"/>
      <c r="I179" s="106"/>
      <c r="J179" s="100"/>
      <c r="K179" s="101"/>
      <c r="L179" s="100"/>
      <c r="M179" s="101"/>
      <c r="N179" s="98"/>
      <c r="O179" s="99"/>
      <c r="P179" s="100"/>
      <c r="Q179" s="101"/>
      <c r="R179" s="100"/>
      <c r="S179" s="102"/>
    </row>
    <row r="180" spans="1:19" ht="13" customHeight="1">
      <c r="A180" s="103" t="str">
        <f>IF(選手名簿!B84="","",選手名簿!B84)</f>
        <v/>
      </c>
      <c r="B180" s="104"/>
      <c r="C180" s="107" t="str">
        <f>IF(選手名簿!C84="","",選手名簿!C84)</f>
        <v/>
      </c>
      <c r="D180" s="108"/>
      <c r="E180" s="108"/>
      <c r="F180" s="108"/>
      <c r="G180" s="109"/>
      <c r="H180" s="113" t="str">
        <f>IF(選手名簿!D84="","",選手名簿!D84)</f>
        <v/>
      </c>
      <c r="I180" s="114"/>
      <c r="J180" s="116"/>
      <c r="K180" s="116"/>
      <c r="L180" s="116"/>
      <c r="M180" s="116"/>
      <c r="N180" s="117"/>
      <c r="O180" s="117"/>
      <c r="P180" s="116"/>
      <c r="Q180" s="116"/>
      <c r="R180" s="116"/>
      <c r="S180" s="118"/>
    </row>
    <row r="181" spans="1:19" ht="13" customHeight="1">
      <c r="A181" s="105"/>
      <c r="B181" s="106"/>
      <c r="C181" s="110"/>
      <c r="D181" s="111"/>
      <c r="E181" s="111"/>
      <c r="F181" s="111"/>
      <c r="G181" s="112"/>
      <c r="H181" s="115"/>
      <c r="I181" s="106"/>
      <c r="J181" s="100"/>
      <c r="K181" s="101"/>
      <c r="L181" s="100"/>
      <c r="M181" s="101"/>
      <c r="N181" s="98"/>
      <c r="O181" s="99"/>
      <c r="P181" s="100"/>
      <c r="Q181" s="101"/>
      <c r="R181" s="100"/>
      <c r="S181" s="102"/>
    </row>
    <row r="182" spans="1:19" ht="13" customHeight="1">
      <c r="A182" s="103" t="str">
        <f>IF(選手名簿!B85="","",選手名簿!B85)</f>
        <v/>
      </c>
      <c r="B182" s="104"/>
      <c r="C182" s="107" t="str">
        <f>IF(選手名簿!C85="","",選手名簿!C85)</f>
        <v/>
      </c>
      <c r="D182" s="108"/>
      <c r="E182" s="108"/>
      <c r="F182" s="108"/>
      <c r="G182" s="109"/>
      <c r="H182" s="113" t="str">
        <f>IF(選手名簿!D85="","",選手名簿!D85)</f>
        <v/>
      </c>
      <c r="I182" s="114"/>
      <c r="J182" s="116"/>
      <c r="K182" s="116"/>
      <c r="L182" s="116"/>
      <c r="M182" s="116"/>
      <c r="N182" s="117"/>
      <c r="O182" s="117"/>
      <c r="P182" s="116"/>
      <c r="Q182" s="116"/>
      <c r="R182" s="116"/>
      <c r="S182" s="118"/>
    </row>
    <row r="183" spans="1:19" ht="13" customHeight="1">
      <c r="A183" s="105"/>
      <c r="B183" s="106"/>
      <c r="C183" s="110"/>
      <c r="D183" s="111"/>
      <c r="E183" s="111"/>
      <c r="F183" s="111"/>
      <c r="G183" s="112"/>
      <c r="H183" s="115"/>
      <c r="I183" s="106"/>
      <c r="J183" s="100"/>
      <c r="K183" s="101"/>
      <c r="L183" s="100"/>
      <c r="M183" s="101"/>
      <c r="N183" s="98"/>
      <c r="O183" s="99"/>
      <c r="P183" s="119"/>
      <c r="Q183" s="120"/>
      <c r="R183" s="100"/>
      <c r="S183" s="102"/>
    </row>
    <row r="184" spans="1:19" ht="13" customHeight="1">
      <c r="A184" s="103" t="str">
        <f>IF(選手名簿!B86="","",選手名簿!B86)</f>
        <v/>
      </c>
      <c r="B184" s="104"/>
      <c r="C184" s="123" t="str">
        <f>IF(選手名簿!C86="","",選手名簿!C86)</f>
        <v/>
      </c>
      <c r="D184" s="124"/>
      <c r="E184" s="124"/>
      <c r="F184" s="124"/>
      <c r="G184" s="104"/>
      <c r="H184" s="123" t="str">
        <f>IF(選手名簿!D86="","",選手名簿!D86)</f>
        <v/>
      </c>
      <c r="I184" s="104"/>
      <c r="J184" s="116"/>
      <c r="K184" s="116"/>
      <c r="L184" s="116"/>
      <c r="M184" s="116"/>
      <c r="N184" s="117"/>
      <c r="O184" s="117"/>
      <c r="P184" s="116"/>
      <c r="Q184" s="116"/>
      <c r="R184" s="116"/>
      <c r="S184" s="118"/>
    </row>
    <row r="185" spans="1:19" ht="13" customHeight="1" thickBot="1">
      <c r="A185" s="121"/>
      <c r="B185" s="122"/>
      <c r="C185" s="125"/>
      <c r="D185" s="126"/>
      <c r="E185" s="126"/>
      <c r="F185" s="126"/>
      <c r="G185" s="122"/>
      <c r="H185" s="125"/>
      <c r="I185" s="122"/>
      <c r="J185" s="127"/>
      <c r="K185" s="128"/>
      <c r="L185" s="127"/>
      <c r="M185" s="128"/>
      <c r="N185" s="129"/>
      <c r="O185" s="130"/>
      <c r="P185" s="127"/>
      <c r="Q185" s="128"/>
      <c r="R185" s="127"/>
      <c r="S185" s="131"/>
    </row>
    <row r="186" spans="1:19" ht="13" customHeight="1">
      <c r="A186" s="135" t="str">
        <f>IF(選手名簿!B87="","",選手名簿!B87)</f>
        <v/>
      </c>
      <c r="B186" s="136"/>
      <c r="C186" s="137" t="str">
        <f>IF(選手名簿!C87="","",選手名簿!C87)</f>
        <v/>
      </c>
      <c r="D186" s="138"/>
      <c r="E186" s="138"/>
      <c r="F186" s="138"/>
      <c r="G186" s="139"/>
      <c r="H186" s="140" t="str">
        <f>IF(選手名簿!D87="","",選手名簿!D87)</f>
        <v/>
      </c>
      <c r="I186" s="136"/>
      <c r="J186" s="132"/>
      <c r="K186" s="132"/>
      <c r="L186" s="132"/>
      <c r="M186" s="132"/>
      <c r="N186" s="133"/>
      <c r="O186" s="133"/>
      <c r="P186" s="132"/>
      <c r="Q186" s="132"/>
      <c r="R186" s="132"/>
      <c r="S186" s="134"/>
    </row>
    <row r="187" spans="1:19" ht="13" customHeight="1">
      <c r="A187" s="105"/>
      <c r="B187" s="106"/>
      <c r="C187" s="110"/>
      <c r="D187" s="111"/>
      <c r="E187" s="111"/>
      <c r="F187" s="111"/>
      <c r="G187" s="112"/>
      <c r="H187" s="115"/>
      <c r="I187" s="106"/>
      <c r="J187" s="100"/>
      <c r="K187" s="101"/>
      <c r="L187" s="100"/>
      <c r="M187" s="101"/>
      <c r="N187" s="98"/>
      <c r="O187" s="99"/>
      <c r="P187" s="100"/>
      <c r="Q187" s="101"/>
      <c r="R187" s="100"/>
      <c r="S187" s="102"/>
    </row>
    <row r="188" spans="1:19" ht="13" customHeight="1">
      <c r="A188" s="103" t="str">
        <f>IF(選手名簿!B88="","",選手名簿!B88)</f>
        <v/>
      </c>
      <c r="B188" s="104"/>
      <c r="C188" s="107" t="str">
        <f>IF(選手名簿!C88="","",選手名簿!C88)</f>
        <v/>
      </c>
      <c r="D188" s="108"/>
      <c r="E188" s="108"/>
      <c r="F188" s="108"/>
      <c r="G188" s="109"/>
      <c r="H188" s="113" t="str">
        <f>IF(選手名簿!D88="","",選手名簿!D88)</f>
        <v/>
      </c>
      <c r="I188" s="114"/>
      <c r="J188" s="116"/>
      <c r="K188" s="116"/>
      <c r="L188" s="116"/>
      <c r="M188" s="116"/>
      <c r="N188" s="117"/>
      <c r="O188" s="117"/>
      <c r="P188" s="116"/>
      <c r="Q188" s="116"/>
      <c r="R188" s="116"/>
      <c r="S188" s="118"/>
    </row>
    <row r="189" spans="1:19" ht="13" customHeight="1">
      <c r="A189" s="105"/>
      <c r="B189" s="106"/>
      <c r="C189" s="110"/>
      <c r="D189" s="111"/>
      <c r="E189" s="111"/>
      <c r="F189" s="111"/>
      <c r="G189" s="112"/>
      <c r="H189" s="115"/>
      <c r="I189" s="106"/>
      <c r="J189" s="100"/>
      <c r="K189" s="101"/>
      <c r="L189" s="100"/>
      <c r="M189" s="101"/>
      <c r="N189" s="98"/>
      <c r="O189" s="99"/>
      <c r="P189" s="100"/>
      <c r="Q189" s="101"/>
      <c r="R189" s="100"/>
      <c r="S189" s="102"/>
    </row>
    <row r="190" spans="1:19" ht="13" customHeight="1">
      <c r="A190" s="103" t="str">
        <f>IF(選手名簿!B89="","",選手名簿!B89)</f>
        <v/>
      </c>
      <c r="B190" s="104"/>
      <c r="C190" s="107" t="str">
        <f>IF(選手名簿!C89="","",選手名簿!C89)</f>
        <v/>
      </c>
      <c r="D190" s="108"/>
      <c r="E190" s="108"/>
      <c r="F190" s="108"/>
      <c r="G190" s="109"/>
      <c r="H190" s="113" t="str">
        <f>IF(選手名簿!D89="","",選手名簿!D89)</f>
        <v/>
      </c>
      <c r="I190" s="114"/>
      <c r="J190" s="116"/>
      <c r="K190" s="116"/>
      <c r="L190" s="116"/>
      <c r="M190" s="116"/>
      <c r="N190" s="117"/>
      <c r="O190" s="117"/>
      <c r="P190" s="116"/>
      <c r="Q190" s="116"/>
      <c r="R190" s="116"/>
      <c r="S190" s="118"/>
    </row>
    <row r="191" spans="1:19" ht="13" customHeight="1">
      <c r="A191" s="105"/>
      <c r="B191" s="106"/>
      <c r="C191" s="110"/>
      <c r="D191" s="111"/>
      <c r="E191" s="111"/>
      <c r="F191" s="111"/>
      <c r="G191" s="112"/>
      <c r="H191" s="115"/>
      <c r="I191" s="106"/>
      <c r="J191" s="100"/>
      <c r="K191" s="101"/>
      <c r="L191" s="100"/>
      <c r="M191" s="101"/>
      <c r="N191" s="98"/>
      <c r="O191" s="99"/>
      <c r="P191" s="100"/>
      <c r="Q191" s="101"/>
      <c r="R191" s="100"/>
      <c r="S191" s="102"/>
    </row>
    <row r="192" spans="1:19" ht="13" customHeight="1">
      <c r="A192" s="103" t="str">
        <f>IF(選手名簿!B90="","",選手名簿!B90)</f>
        <v/>
      </c>
      <c r="B192" s="104"/>
      <c r="C192" s="107" t="str">
        <f>IF(選手名簿!C90="","",選手名簿!C90)</f>
        <v/>
      </c>
      <c r="D192" s="108"/>
      <c r="E192" s="108"/>
      <c r="F192" s="108"/>
      <c r="G192" s="109"/>
      <c r="H192" s="113" t="str">
        <f>IF(選手名簿!D90="","",選手名簿!D90)</f>
        <v/>
      </c>
      <c r="I192" s="114"/>
      <c r="J192" s="116"/>
      <c r="K192" s="116"/>
      <c r="L192" s="116"/>
      <c r="M192" s="116"/>
      <c r="N192" s="117"/>
      <c r="O192" s="117"/>
      <c r="P192" s="116"/>
      <c r="Q192" s="116"/>
      <c r="R192" s="116"/>
      <c r="S192" s="118"/>
    </row>
    <row r="193" spans="1:19" ht="13" customHeight="1">
      <c r="A193" s="105"/>
      <c r="B193" s="106"/>
      <c r="C193" s="110"/>
      <c r="D193" s="111"/>
      <c r="E193" s="111"/>
      <c r="F193" s="111"/>
      <c r="G193" s="112"/>
      <c r="H193" s="115"/>
      <c r="I193" s="106"/>
      <c r="J193" s="100"/>
      <c r="K193" s="101"/>
      <c r="L193" s="100"/>
      <c r="M193" s="101"/>
      <c r="N193" s="98"/>
      <c r="O193" s="99"/>
      <c r="P193" s="119"/>
      <c r="Q193" s="120"/>
      <c r="R193" s="100"/>
      <c r="S193" s="102"/>
    </row>
    <row r="194" spans="1:19" ht="13" customHeight="1">
      <c r="A194" s="103" t="str">
        <f>IF(選手名簿!B91="","",選手名簿!B91)</f>
        <v/>
      </c>
      <c r="B194" s="104"/>
      <c r="C194" s="123" t="str">
        <f>IF(選手名簿!C91="","",選手名簿!C91)</f>
        <v/>
      </c>
      <c r="D194" s="124"/>
      <c r="E194" s="124"/>
      <c r="F194" s="124"/>
      <c r="G194" s="104"/>
      <c r="H194" s="123" t="str">
        <f>IF(選手名簿!D91="","",選手名簿!D91)</f>
        <v/>
      </c>
      <c r="I194" s="104"/>
      <c r="J194" s="116"/>
      <c r="K194" s="116"/>
      <c r="L194" s="116"/>
      <c r="M194" s="116"/>
      <c r="N194" s="117"/>
      <c r="O194" s="117"/>
      <c r="P194" s="116"/>
      <c r="Q194" s="116"/>
      <c r="R194" s="116"/>
      <c r="S194" s="118"/>
    </row>
    <row r="195" spans="1:19" ht="13" customHeight="1" thickBot="1">
      <c r="A195" s="121"/>
      <c r="B195" s="122"/>
      <c r="C195" s="125"/>
      <c r="D195" s="126"/>
      <c r="E195" s="126"/>
      <c r="F195" s="126"/>
      <c r="G195" s="122"/>
      <c r="H195" s="125"/>
      <c r="I195" s="122"/>
      <c r="J195" s="127"/>
      <c r="K195" s="128"/>
      <c r="L195" s="127"/>
      <c r="M195" s="128"/>
      <c r="N195" s="129"/>
      <c r="O195" s="130"/>
      <c r="P195" s="127"/>
      <c r="Q195" s="128"/>
      <c r="R195" s="127"/>
      <c r="S195" s="131"/>
    </row>
    <row r="196" spans="1:19" ht="13" customHeight="1">
      <c r="A196" s="135" t="str">
        <f>IF(選手名簿!B92="","",選手名簿!B92)</f>
        <v/>
      </c>
      <c r="B196" s="136"/>
      <c r="C196" s="137" t="str">
        <f>IF(選手名簿!C92="","",選手名簿!C92)</f>
        <v/>
      </c>
      <c r="D196" s="138"/>
      <c r="E196" s="138"/>
      <c r="F196" s="138"/>
      <c r="G196" s="139"/>
      <c r="H196" s="140" t="str">
        <f>IF(選手名簿!D92="","",選手名簿!D92)</f>
        <v/>
      </c>
      <c r="I196" s="136"/>
      <c r="J196" s="132"/>
      <c r="K196" s="132"/>
      <c r="L196" s="132"/>
      <c r="M196" s="132"/>
      <c r="N196" s="133"/>
      <c r="O196" s="133"/>
      <c r="P196" s="132"/>
      <c r="Q196" s="132"/>
      <c r="R196" s="132"/>
      <c r="S196" s="134"/>
    </row>
    <row r="197" spans="1:19" ht="13" customHeight="1">
      <c r="A197" s="105"/>
      <c r="B197" s="106"/>
      <c r="C197" s="110"/>
      <c r="D197" s="111"/>
      <c r="E197" s="111"/>
      <c r="F197" s="111"/>
      <c r="G197" s="112"/>
      <c r="H197" s="115"/>
      <c r="I197" s="106"/>
      <c r="J197" s="100"/>
      <c r="K197" s="101"/>
      <c r="L197" s="100"/>
      <c r="M197" s="101"/>
      <c r="N197" s="98"/>
      <c r="O197" s="99"/>
      <c r="P197" s="100"/>
      <c r="Q197" s="101"/>
      <c r="R197" s="100"/>
      <c r="S197" s="102"/>
    </row>
    <row r="198" spans="1:19" ht="13" customHeight="1">
      <c r="A198" s="103" t="str">
        <f>IF(選手名簿!B93="","",選手名簿!B93)</f>
        <v/>
      </c>
      <c r="B198" s="104"/>
      <c r="C198" s="107" t="str">
        <f>IF(選手名簿!C93="","",選手名簿!C93)</f>
        <v/>
      </c>
      <c r="D198" s="108"/>
      <c r="E198" s="108"/>
      <c r="F198" s="108"/>
      <c r="G198" s="109"/>
      <c r="H198" s="113" t="str">
        <f>IF(選手名簿!D93="","",選手名簿!D93)</f>
        <v/>
      </c>
      <c r="I198" s="114"/>
      <c r="J198" s="116"/>
      <c r="K198" s="116"/>
      <c r="L198" s="116"/>
      <c r="M198" s="116"/>
      <c r="N198" s="117"/>
      <c r="O198" s="117"/>
      <c r="P198" s="116"/>
      <c r="Q198" s="116"/>
      <c r="R198" s="116"/>
      <c r="S198" s="118"/>
    </row>
    <row r="199" spans="1:19" ht="13" customHeight="1">
      <c r="A199" s="105"/>
      <c r="B199" s="106"/>
      <c r="C199" s="110"/>
      <c r="D199" s="111"/>
      <c r="E199" s="111"/>
      <c r="F199" s="111"/>
      <c r="G199" s="112"/>
      <c r="H199" s="115"/>
      <c r="I199" s="106"/>
      <c r="J199" s="100"/>
      <c r="K199" s="101"/>
      <c r="L199" s="100"/>
      <c r="M199" s="101"/>
      <c r="N199" s="98"/>
      <c r="O199" s="99"/>
      <c r="P199" s="100"/>
      <c r="Q199" s="101"/>
      <c r="R199" s="100"/>
      <c r="S199" s="102"/>
    </row>
    <row r="200" spans="1:19" ht="13" customHeight="1">
      <c r="A200" s="103" t="str">
        <f>IF(選手名簿!B94="","",選手名簿!B94)</f>
        <v/>
      </c>
      <c r="B200" s="104"/>
      <c r="C200" s="107" t="str">
        <f>IF(選手名簿!C94="","",選手名簿!C94)</f>
        <v/>
      </c>
      <c r="D200" s="108"/>
      <c r="E200" s="108"/>
      <c r="F200" s="108"/>
      <c r="G200" s="109"/>
      <c r="H200" s="113" t="str">
        <f>IF(選手名簿!D94="","",選手名簿!D94)</f>
        <v/>
      </c>
      <c r="I200" s="114"/>
      <c r="J200" s="116"/>
      <c r="K200" s="116"/>
      <c r="L200" s="116"/>
      <c r="M200" s="116"/>
      <c r="N200" s="117"/>
      <c r="O200" s="117"/>
      <c r="P200" s="116"/>
      <c r="Q200" s="116"/>
      <c r="R200" s="116"/>
      <c r="S200" s="118"/>
    </row>
    <row r="201" spans="1:19" ht="13" customHeight="1">
      <c r="A201" s="105"/>
      <c r="B201" s="106"/>
      <c r="C201" s="110"/>
      <c r="D201" s="111"/>
      <c r="E201" s="111"/>
      <c r="F201" s="111"/>
      <c r="G201" s="112"/>
      <c r="H201" s="115"/>
      <c r="I201" s="106"/>
      <c r="J201" s="100"/>
      <c r="K201" s="101"/>
      <c r="L201" s="100"/>
      <c r="M201" s="101"/>
      <c r="N201" s="98"/>
      <c r="O201" s="99"/>
      <c r="P201" s="100"/>
      <c r="Q201" s="101"/>
      <c r="R201" s="100"/>
      <c r="S201" s="102"/>
    </row>
    <row r="202" spans="1:19" ht="13" customHeight="1">
      <c r="A202" s="103" t="str">
        <f>IF(選手名簿!B95="","",選手名簿!B95)</f>
        <v/>
      </c>
      <c r="B202" s="104"/>
      <c r="C202" s="107" t="str">
        <f>IF(選手名簿!C95="","",選手名簿!C95)</f>
        <v/>
      </c>
      <c r="D202" s="108"/>
      <c r="E202" s="108"/>
      <c r="F202" s="108"/>
      <c r="G202" s="109"/>
      <c r="H202" s="113" t="str">
        <f>IF(選手名簿!D95="","",選手名簿!D95)</f>
        <v/>
      </c>
      <c r="I202" s="114"/>
      <c r="J202" s="116"/>
      <c r="K202" s="116"/>
      <c r="L202" s="116"/>
      <c r="M202" s="116"/>
      <c r="N202" s="117"/>
      <c r="O202" s="117"/>
      <c r="P202" s="116"/>
      <c r="Q202" s="116"/>
      <c r="R202" s="116"/>
      <c r="S202" s="118"/>
    </row>
    <row r="203" spans="1:19" ht="13" customHeight="1">
      <c r="A203" s="105"/>
      <c r="B203" s="106"/>
      <c r="C203" s="110"/>
      <c r="D203" s="111"/>
      <c r="E203" s="111"/>
      <c r="F203" s="111"/>
      <c r="G203" s="112"/>
      <c r="H203" s="115"/>
      <c r="I203" s="106"/>
      <c r="J203" s="100"/>
      <c r="K203" s="101"/>
      <c r="L203" s="100"/>
      <c r="M203" s="101"/>
      <c r="N203" s="98"/>
      <c r="O203" s="99"/>
      <c r="P203" s="119"/>
      <c r="Q203" s="120"/>
      <c r="R203" s="100"/>
      <c r="S203" s="102"/>
    </row>
    <row r="204" spans="1:19" ht="13" customHeight="1">
      <c r="A204" s="103" t="str">
        <f>IF(選手名簿!B96="","",選手名簿!B96)</f>
        <v/>
      </c>
      <c r="B204" s="104"/>
      <c r="C204" s="123" t="str">
        <f>IF(選手名簿!C96="","",選手名簿!C96)</f>
        <v/>
      </c>
      <c r="D204" s="124"/>
      <c r="E204" s="124"/>
      <c r="F204" s="124"/>
      <c r="G204" s="104"/>
      <c r="H204" s="123" t="str">
        <f>IF(選手名簿!D96="","",選手名簿!D96)</f>
        <v/>
      </c>
      <c r="I204" s="104"/>
      <c r="J204" s="116"/>
      <c r="K204" s="116"/>
      <c r="L204" s="116"/>
      <c r="M204" s="116"/>
      <c r="N204" s="117"/>
      <c r="O204" s="117"/>
      <c r="P204" s="116"/>
      <c r="Q204" s="116"/>
      <c r="R204" s="116"/>
      <c r="S204" s="118"/>
    </row>
    <row r="205" spans="1:19" ht="13" customHeight="1" thickBot="1">
      <c r="A205" s="121"/>
      <c r="B205" s="122"/>
      <c r="C205" s="125"/>
      <c r="D205" s="126"/>
      <c r="E205" s="126"/>
      <c r="F205" s="126"/>
      <c r="G205" s="122"/>
      <c r="H205" s="125"/>
      <c r="I205" s="122"/>
      <c r="J205" s="127"/>
      <c r="K205" s="128"/>
      <c r="L205" s="127"/>
      <c r="M205" s="128"/>
      <c r="N205" s="129"/>
      <c r="O205" s="130"/>
      <c r="P205" s="127"/>
      <c r="Q205" s="128"/>
      <c r="R205" s="127"/>
      <c r="S205" s="131"/>
    </row>
    <row r="206" spans="1:19" ht="13" customHeight="1">
      <c r="A206" s="135" t="str">
        <f>IF(選手名簿!B97="","",選手名簿!B97)</f>
        <v/>
      </c>
      <c r="B206" s="136"/>
      <c r="C206" s="137" t="str">
        <f>IF(選手名簿!C97="","",選手名簿!C97)</f>
        <v/>
      </c>
      <c r="D206" s="138"/>
      <c r="E206" s="138"/>
      <c r="F206" s="138"/>
      <c r="G206" s="139"/>
      <c r="H206" s="140" t="str">
        <f>IF(選手名簿!D97="","",選手名簿!D97)</f>
        <v/>
      </c>
      <c r="I206" s="136"/>
      <c r="J206" s="132"/>
      <c r="K206" s="132"/>
      <c r="L206" s="132"/>
      <c r="M206" s="132"/>
      <c r="N206" s="133"/>
      <c r="O206" s="133"/>
      <c r="P206" s="132"/>
      <c r="Q206" s="132"/>
      <c r="R206" s="132"/>
      <c r="S206" s="134"/>
    </row>
    <row r="207" spans="1:19" ht="13" customHeight="1">
      <c r="A207" s="105"/>
      <c r="B207" s="106"/>
      <c r="C207" s="110"/>
      <c r="D207" s="111"/>
      <c r="E207" s="111"/>
      <c r="F207" s="111"/>
      <c r="G207" s="112"/>
      <c r="H207" s="115"/>
      <c r="I207" s="106"/>
      <c r="J207" s="100"/>
      <c r="K207" s="101"/>
      <c r="L207" s="100"/>
      <c r="M207" s="101"/>
      <c r="N207" s="98"/>
      <c r="O207" s="99"/>
      <c r="P207" s="100"/>
      <c r="Q207" s="101"/>
      <c r="R207" s="100"/>
      <c r="S207" s="102"/>
    </row>
    <row r="208" spans="1:19" ht="13" customHeight="1">
      <c r="A208" s="103" t="str">
        <f>IF(選手名簿!B98="","",選手名簿!B98)</f>
        <v/>
      </c>
      <c r="B208" s="104"/>
      <c r="C208" s="107" t="str">
        <f>IF(選手名簿!C98="","",選手名簿!C98)</f>
        <v/>
      </c>
      <c r="D208" s="108"/>
      <c r="E208" s="108"/>
      <c r="F208" s="108"/>
      <c r="G208" s="109"/>
      <c r="H208" s="113" t="str">
        <f>IF(選手名簿!D98="","",選手名簿!D98)</f>
        <v/>
      </c>
      <c r="I208" s="114"/>
      <c r="J208" s="116"/>
      <c r="K208" s="116"/>
      <c r="L208" s="116"/>
      <c r="M208" s="116"/>
      <c r="N208" s="117"/>
      <c r="O208" s="117"/>
      <c r="P208" s="116"/>
      <c r="Q208" s="116"/>
      <c r="R208" s="116"/>
      <c r="S208" s="118"/>
    </row>
    <row r="209" spans="1:19" ht="13" customHeight="1">
      <c r="A209" s="105"/>
      <c r="B209" s="106"/>
      <c r="C209" s="110"/>
      <c r="D209" s="111"/>
      <c r="E209" s="111"/>
      <c r="F209" s="111"/>
      <c r="G209" s="112"/>
      <c r="H209" s="115"/>
      <c r="I209" s="106"/>
      <c r="J209" s="100"/>
      <c r="K209" s="101"/>
      <c r="L209" s="100"/>
      <c r="M209" s="101"/>
      <c r="N209" s="98"/>
      <c r="O209" s="99"/>
      <c r="P209" s="100"/>
      <c r="Q209" s="101"/>
      <c r="R209" s="100"/>
      <c r="S209" s="102"/>
    </row>
    <row r="210" spans="1:19" ht="13" customHeight="1">
      <c r="A210" s="103" t="str">
        <f>IF(選手名簿!B99="","",選手名簿!B99)</f>
        <v/>
      </c>
      <c r="B210" s="104"/>
      <c r="C210" s="107" t="str">
        <f>IF(選手名簿!C99="","",選手名簿!C99)</f>
        <v/>
      </c>
      <c r="D210" s="108"/>
      <c r="E210" s="108"/>
      <c r="F210" s="108"/>
      <c r="G210" s="109"/>
      <c r="H210" s="113" t="str">
        <f>IF(選手名簿!D99="","",選手名簿!D99)</f>
        <v/>
      </c>
      <c r="I210" s="114"/>
      <c r="J210" s="116"/>
      <c r="K210" s="116"/>
      <c r="L210" s="116"/>
      <c r="M210" s="116"/>
      <c r="N210" s="117"/>
      <c r="O210" s="117"/>
      <c r="P210" s="116"/>
      <c r="Q210" s="116"/>
      <c r="R210" s="116"/>
      <c r="S210" s="118"/>
    </row>
    <row r="211" spans="1:19" ht="13" customHeight="1">
      <c r="A211" s="105"/>
      <c r="B211" s="106"/>
      <c r="C211" s="110"/>
      <c r="D211" s="111"/>
      <c r="E211" s="111"/>
      <c r="F211" s="111"/>
      <c r="G211" s="112"/>
      <c r="H211" s="115"/>
      <c r="I211" s="106"/>
      <c r="J211" s="100"/>
      <c r="K211" s="101"/>
      <c r="L211" s="100"/>
      <c r="M211" s="101"/>
      <c r="N211" s="98"/>
      <c r="O211" s="99"/>
      <c r="P211" s="100"/>
      <c r="Q211" s="101"/>
      <c r="R211" s="100"/>
      <c r="S211" s="102"/>
    </row>
    <row r="212" spans="1:19" ht="13" customHeight="1">
      <c r="A212" s="103" t="str">
        <f>IF(選手名簿!B100="","",選手名簿!B100)</f>
        <v/>
      </c>
      <c r="B212" s="104"/>
      <c r="C212" s="107" t="str">
        <f>IF(選手名簿!C100="","",選手名簿!C100)</f>
        <v/>
      </c>
      <c r="D212" s="108"/>
      <c r="E212" s="108"/>
      <c r="F212" s="108"/>
      <c r="G212" s="109"/>
      <c r="H212" s="113" t="str">
        <f>IF(選手名簿!D100="","",選手名簿!D100)</f>
        <v/>
      </c>
      <c r="I212" s="114"/>
      <c r="J212" s="116"/>
      <c r="K212" s="116"/>
      <c r="L212" s="116"/>
      <c r="M212" s="116"/>
      <c r="N212" s="117"/>
      <c r="O212" s="117"/>
      <c r="P212" s="116"/>
      <c r="Q212" s="116"/>
      <c r="R212" s="116"/>
      <c r="S212" s="118"/>
    </row>
    <row r="213" spans="1:19" ht="13" customHeight="1">
      <c r="A213" s="105"/>
      <c r="B213" s="106"/>
      <c r="C213" s="110"/>
      <c r="D213" s="111"/>
      <c r="E213" s="111"/>
      <c r="F213" s="111"/>
      <c r="G213" s="112"/>
      <c r="H213" s="115"/>
      <c r="I213" s="106"/>
      <c r="J213" s="100"/>
      <c r="K213" s="101"/>
      <c r="L213" s="100"/>
      <c r="M213" s="101"/>
      <c r="N213" s="98"/>
      <c r="O213" s="99"/>
      <c r="P213" s="119"/>
      <c r="Q213" s="120"/>
      <c r="R213" s="100"/>
      <c r="S213" s="102"/>
    </row>
    <row r="214" spans="1:19" ht="13" customHeight="1">
      <c r="A214" s="103" t="str">
        <f>IF(選手名簿!B101="","",選手名簿!B101)</f>
        <v/>
      </c>
      <c r="B214" s="104"/>
      <c r="C214" s="123" t="str">
        <f>IF(選手名簿!C101="","",選手名簿!C101)</f>
        <v/>
      </c>
      <c r="D214" s="124"/>
      <c r="E214" s="124"/>
      <c r="F214" s="124"/>
      <c r="G214" s="104"/>
      <c r="H214" s="123" t="str">
        <f>IF(選手名簿!D101="","",選手名簿!D101)</f>
        <v/>
      </c>
      <c r="I214" s="104"/>
      <c r="J214" s="116"/>
      <c r="K214" s="116"/>
      <c r="L214" s="116"/>
      <c r="M214" s="116"/>
      <c r="N214" s="117"/>
      <c r="O214" s="117"/>
      <c r="P214" s="116"/>
      <c r="Q214" s="116"/>
      <c r="R214" s="116"/>
      <c r="S214" s="118"/>
    </row>
    <row r="215" spans="1:19" ht="13" customHeight="1" thickBot="1">
      <c r="A215" s="121"/>
      <c r="B215" s="122"/>
      <c r="C215" s="125"/>
      <c r="D215" s="126"/>
      <c r="E215" s="126"/>
      <c r="F215" s="126"/>
      <c r="G215" s="122"/>
      <c r="H215" s="125"/>
      <c r="I215" s="122"/>
      <c r="J215" s="127"/>
      <c r="K215" s="128"/>
      <c r="L215" s="127"/>
      <c r="M215" s="128"/>
      <c r="N215" s="129"/>
      <c r="O215" s="130"/>
      <c r="P215" s="127"/>
      <c r="Q215" s="128"/>
      <c r="R215" s="127"/>
      <c r="S215" s="131"/>
    </row>
  </sheetData>
  <sheetProtection sheet="1" objects="1" scenarios="1"/>
  <mergeCells count="1349">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24</v>
      </c>
      <c r="C1" s="5" t="s">
        <v>25</v>
      </c>
      <c r="D1" s="5" t="s">
        <v>26</v>
      </c>
      <c r="E1" s="236">
        <v>1</v>
      </c>
      <c r="F1" s="236"/>
      <c r="G1" s="236">
        <v>2</v>
      </c>
      <c r="H1" s="236"/>
      <c r="I1" s="236">
        <v>3</v>
      </c>
      <c r="J1" s="236"/>
      <c r="L1" s="23" t="s">
        <v>31</v>
      </c>
      <c r="M1" s="32" t="s">
        <v>33</v>
      </c>
      <c r="N1" s="33">
        <f>COUNTIF($L$2:$L$101,M1)</f>
        <v>0</v>
      </c>
      <c r="O1" s="32" t="s">
        <v>34</v>
      </c>
      <c r="P1" s="33">
        <f>COUNTIF($L$2:$L$101,O1)</f>
        <v>0</v>
      </c>
      <c r="Q1" s="32" t="s">
        <v>35</v>
      </c>
      <c r="R1" s="33">
        <f>COUNTIF($L$2:$L$101,Q1)</f>
        <v>0</v>
      </c>
      <c r="S1" s="32" t="s">
        <v>36</v>
      </c>
      <c r="T1" s="33">
        <f>COUNTIF($L$2:$L$101,S1)</f>
        <v>0</v>
      </c>
      <c r="U1" s="32" t="s">
        <v>37</v>
      </c>
      <c r="V1" s="33">
        <f>COUNTIF($L$2:$L$101,U1)</f>
        <v>0</v>
      </c>
      <c r="W1" s="32" t="s">
        <v>38</v>
      </c>
      <c r="X1" s="33">
        <f>COUNTIF($L$2:$L$101,W1)</f>
        <v>0</v>
      </c>
      <c r="Y1" s="32" t="s">
        <v>39</v>
      </c>
      <c r="Z1" s="25">
        <f>COUNTIF($L$2:$L$101,Y1)</f>
        <v>0</v>
      </c>
      <c r="AA1" s="23" t="s">
        <v>32</v>
      </c>
      <c r="AB1" s="32" t="s">
        <v>33</v>
      </c>
      <c r="AC1" s="33">
        <f>COUNTIF($AA$2:$AA$101,AB1)</f>
        <v>0</v>
      </c>
      <c r="AD1" s="32" t="s">
        <v>34</v>
      </c>
      <c r="AE1" s="33">
        <f>COUNTIF($AA$2:$AA$101,AD1)</f>
        <v>0</v>
      </c>
      <c r="AF1" s="32" t="s">
        <v>35</v>
      </c>
      <c r="AG1" s="33">
        <f>COUNTIF($AA$2:$AA$101,AF1)</f>
        <v>0</v>
      </c>
      <c r="AH1" s="32" t="s">
        <v>36</v>
      </c>
      <c r="AI1" s="33">
        <f>COUNTIF($AA$2:$AA$101,AH1)</f>
        <v>0</v>
      </c>
      <c r="AJ1" s="32" t="s">
        <v>37</v>
      </c>
      <c r="AK1" s="33">
        <f>COUNTIF($AA$2:$AA$101,AJ1)</f>
        <v>0</v>
      </c>
      <c r="AL1" s="32" t="s">
        <v>38</v>
      </c>
      <c r="AM1" s="33">
        <f>COUNTIF($AA$2:$AA$101,AL1)</f>
        <v>0</v>
      </c>
      <c r="AN1" s="32" t="s">
        <v>39</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3" t="s">
        <v>21</v>
      </c>
      <c r="B1" s="93" t="s">
        <v>13</v>
      </c>
    </row>
    <row r="2" spans="1:2">
      <c r="A2" s="93">
        <v>3</v>
      </c>
      <c r="B2" s="93" t="s">
        <v>33</v>
      </c>
    </row>
    <row r="3" spans="1:2">
      <c r="A3" s="93">
        <v>2</v>
      </c>
      <c r="B3" s="93" t="s">
        <v>34</v>
      </c>
    </row>
    <row r="4" spans="1:2">
      <c r="A4" s="93">
        <v>1</v>
      </c>
      <c r="B4" s="93" t="s">
        <v>35</v>
      </c>
    </row>
    <row r="5" spans="1:2">
      <c r="A5" s="93"/>
      <c r="B5" s="93" t="s">
        <v>36</v>
      </c>
    </row>
    <row r="6" spans="1:2">
      <c r="A6" s="93"/>
      <c r="B6" s="93" t="s">
        <v>37</v>
      </c>
    </row>
    <row r="7" spans="1:2">
      <c r="A7" s="93"/>
      <c r="B7" s="93" t="s">
        <v>38</v>
      </c>
    </row>
    <row r="8" spans="1:2">
      <c r="A8" s="93"/>
      <c r="B8" s="93" t="s">
        <v>39</v>
      </c>
    </row>
    <row r="9" spans="1:2">
      <c r="A9" s="93"/>
      <c r="B9" s="93" t="s">
        <v>80</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99"/>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37" t="s">
        <v>17</v>
      </c>
      <c r="B1" s="237"/>
      <c r="C1" s="238">
        <f>VLOOKUP(Y1,'個票データ(男子)'!$A:$J,5,0)</f>
        <v>0</v>
      </c>
      <c r="D1" s="238"/>
      <c r="E1" s="238"/>
      <c r="F1" s="237" t="s">
        <v>18</v>
      </c>
      <c r="G1" s="237"/>
      <c r="H1" s="239">
        <f>VLOOKUP(Y1,'個票データ(男子)'!$A:$J,6,0)</f>
        <v>0</v>
      </c>
      <c r="I1" s="239"/>
      <c r="J1" s="239"/>
      <c r="K1" s="7"/>
      <c r="L1" s="8"/>
      <c r="M1" s="237" t="s">
        <v>12</v>
      </c>
      <c r="N1" s="237"/>
      <c r="O1" s="238">
        <f>VLOOKUP(AA1,'個票データ(男子)'!$A:$J,7,0)</f>
        <v>0</v>
      </c>
      <c r="P1" s="238"/>
      <c r="Q1" s="238"/>
      <c r="R1" s="237" t="s">
        <v>18</v>
      </c>
      <c r="S1" s="237"/>
      <c r="T1" s="239">
        <f>VLOOKUP(AA1,'個票データ(男子)'!$A:$J,8,0)</f>
        <v>0</v>
      </c>
      <c r="U1" s="239"/>
      <c r="V1" s="239"/>
      <c r="W1" s="7"/>
      <c r="Y1" s="9">
        <v>1</v>
      </c>
      <c r="AA1" s="9">
        <v>1</v>
      </c>
    </row>
    <row r="2" spans="1:27">
      <c r="A2" s="237" t="s">
        <v>19</v>
      </c>
      <c r="B2" s="237"/>
      <c r="C2" s="237" t="s">
        <v>20</v>
      </c>
      <c r="D2" s="237"/>
      <c r="E2" s="237"/>
      <c r="F2" s="237" t="s">
        <v>21</v>
      </c>
      <c r="G2" s="237"/>
      <c r="H2" s="237" t="s">
        <v>22</v>
      </c>
      <c r="I2" s="237"/>
      <c r="J2" s="237"/>
      <c r="K2" s="7"/>
      <c r="L2" s="8"/>
      <c r="M2" s="237" t="s">
        <v>19</v>
      </c>
      <c r="N2" s="237"/>
      <c r="O2" s="237" t="s">
        <v>1</v>
      </c>
      <c r="P2" s="237"/>
      <c r="Q2" s="237"/>
      <c r="R2" s="237" t="s">
        <v>21</v>
      </c>
      <c r="S2" s="237"/>
      <c r="T2" s="237" t="s">
        <v>22</v>
      </c>
      <c r="U2" s="237"/>
      <c r="V2" s="237"/>
      <c r="W2" s="7"/>
    </row>
    <row r="3" spans="1:27" ht="22" customHeight="1">
      <c r="A3" s="237" t="str">
        <f>VLOOKUP(Y1,'個票データ(男子)'!$A:$J,2,0)</f>
        <v/>
      </c>
      <c r="B3" s="237"/>
      <c r="C3" s="237" t="str">
        <f>VLOOKUP(Y1,'個票データ(男子)'!$A:$J,3,0)</f>
        <v/>
      </c>
      <c r="D3" s="237"/>
      <c r="E3" s="237"/>
      <c r="F3" s="237" t="str">
        <f>VLOOKUP(Y1,'個票データ(男子)'!$A:$J,4,0)</f>
        <v/>
      </c>
      <c r="G3" s="237"/>
      <c r="H3" s="237">
        <f>'一覧表(男子)'!$C$6</f>
        <v>0</v>
      </c>
      <c r="I3" s="237"/>
      <c r="J3" s="237"/>
      <c r="K3" s="7"/>
      <c r="L3" s="8"/>
      <c r="M3" s="237" t="str">
        <f>VLOOKUP(AA1,'個票データ(男子)'!$A:$J,2,0)</f>
        <v/>
      </c>
      <c r="N3" s="237"/>
      <c r="O3" s="237" t="str">
        <f>VLOOKUP(AA1,'個票データ(男子)'!$A:$J,3,0)</f>
        <v/>
      </c>
      <c r="P3" s="237"/>
      <c r="Q3" s="237"/>
      <c r="R3" s="237" t="str">
        <f>VLOOKUP(AA1,'個票データ(男子)'!$A:$J,4,0)</f>
        <v/>
      </c>
      <c r="S3" s="237"/>
      <c r="T3" s="237">
        <f>'一覧表(男子)'!$C$6</f>
        <v>0</v>
      </c>
      <c r="U3" s="237"/>
      <c r="V3" s="237"/>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37" t="s">
        <v>12</v>
      </c>
      <c r="B6" s="237"/>
      <c r="C6" s="238">
        <f>VLOOKUP(Y6,'個票データ(男子)'!$A:$J,5,0)</f>
        <v>0</v>
      </c>
      <c r="D6" s="238"/>
      <c r="E6" s="238"/>
      <c r="F6" s="237" t="s">
        <v>18</v>
      </c>
      <c r="G6" s="237"/>
      <c r="H6" s="239">
        <f>VLOOKUP(Y6,'個票データ(男子)'!$A:$J,6,0)</f>
        <v>0</v>
      </c>
      <c r="I6" s="239"/>
      <c r="J6" s="239"/>
      <c r="K6" s="7"/>
      <c r="L6" s="8"/>
      <c r="M6" s="237" t="s">
        <v>12</v>
      </c>
      <c r="N6" s="237"/>
      <c r="O6" s="238">
        <f>VLOOKUP(AA6,'個票データ(男子)'!$A:$J,7,0)</f>
        <v>0</v>
      </c>
      <c r="P6" s="238"/>
      <c r="Q6" s="238"/>
      <c r="R6" s="237" t="s">
        <v>18</v>
      </c>
      <c r="S6" s="237"/>
      <c r="T6" s="239">
        <f>VLOOKUP(AA6,'個票データ(男子)'!$A:$J,8,0)</f>
        <v>0</v>
      </c>
      <c r="U6" s="239"/>
      <c r="V6" s="239"/>
      <c r="W6" s="7"/>
      <c r="Y6" s="9">
        <f>Y1+1</f>
        <v>2</v>
      </c>
      <c r="AA6" s="9">
        <f>AA1+1</f>
        <v>2</v>
      </c>
    </row>
    <row r="7" spans="1:27">
      <c r="A7" s="237" t="s">
        <v>19</v>
      </c>
      <c r="B7" s="237"/>
      <c r="C7" s="237" t="s">
        <v>1</v>
      </c>
      <c r="D7" s="237"/>
      <c r="E7" s="237"/>
      <c r="F7" s="237" t="s">
        <v>21</v>
      </c>
      <c r="G7" s="237"/>
      <c r="H7" s="237" t="s">
        <v>22</v>
      </c>
      <c r="I7" s="237"/>
      <c r="J7" s="237"/>
      <c r="K7" s="7"/>
      <c r="L7" s="8"/>
      <c r="M7" s="237" t="s">
        <v>19</v>
      </c>
      <c r="N7" s="237"/>
      <c r="O7" s="237" t="s">
        <v>1</v>
      </c>
      <c r="P7" s="237"/>
      <c r="Q7" s="237"/>
      <c r="R7" s="237" t="s">
        <v>21</v>
      </c>
      <c r="S7" s="237"/>
      <c r="T7" s="237" t="s">
        <v>22</v>
      </c>
      <c r="U7" s="237"/>
      <c r="V7" s="237"/>
      <c r="W7" s="7"/>
    </row>
    <row r="8" spans="1:27" ht="22" customHeight="1">
      <c r="A8" s="237" t="str">
        <f>VLOOKUP(Y6,'個票データ(男子)'!$A:$J,2,0)</f>
        <v/>
      </c>
      <c r="B8" s="237"/>
      <c r="C8" s="237" t="str">
        <f>VLOOKUP(Y6,'個票データ(男子)'!$A:$J,3,0)</f>
        <v/>
      </c>
      <c r="D8" s="237"/>
      <c r="E8" s="237"/>
      <c r="F8" s="237" t="str">
        <f>VLOOKUP(Y6,'個票データ(男子)'!$A:$J,4,0)</f>
        <v/>
      </c>
      <c r="G8" s="237"/>
      <c r="H8" s="237">
        <f>'一覧表(男子)'!$C$6</f>
        <v>0</v>
      </c>
      <c r="I8" s="237"/>
      <c r="J8" s="237"/>
      <c r="K8" s="7"/>
      <c r="L8" s="8"/>
      <c r="M8" s="237" t="str">
        <f>VLOOKUP(AA6,'個票データ(男子)'!$A:$J,2,0)</f>
        <v/>
      </c>
      <c r="N8" s="237"/>
      <c r="O8" s="237" t="str">
        <f>VLOOKUP(AA6,'個票データ(男子)'!$A:$J,3,0)</f>
        <v/>
      </c>
      <c r="P8" s="237"/>
      <c r="Q8" s="237"/>
      <c r="R8" s="237" t="str">
        <f>VLOOKUP(AA6,'個票データ(男子)'!$A:$J,4,0)</f>
        <v/>
      </c>
      <c r="S8" s="237"/>
      <c r="T8" s="237">
        <f>'一覧表(男子)'!$C$6</f>
        <v>0</v>
      </c>
      <c r="U8" s="237"/>
      <c r="V8" s="237"/>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37" t="s">
        <v>12</v>
      </c>
      <c r="B11" s="237"/>
      <c r="C11" s="238">
        <f>VLOOKUP(Y11,'個票データ(男子)'!$A:$J,5,0)</f>
        <v>0</v>
      </c>
      <c r="D11" s="238"/>
      <c r="E11" s="238"/>
      <c r="F11" s="237" t="s">
        <v>18</v>
      </c>
      <c r="G11" s="237"/>
      <c r="H11" s="239">
        <f>VLOOKUP(Y11,'個票データ(男子)'!$A:$J,6,0)</f>
        <v>0</v>
      </c>
      <c r="I11" s="239"/>
      <c r="J11" s="239"/>
      <c r="K11" s="7"/>
      <c r="L11" s="8"/>
      <c r="M11" s="237" t="s">
        <v>12</v>
      </c>
      <c r="N11" s="237"/>
      <c r="O11" s="238">
        <f>VLOOKUP(AA11,'個票データ(男子)'!$A:$J,7,0)</f>
        <v>0</v>
      </c>
      <c r="P11" s="238"/>
      <c r="Q11" s="238"/>
      <c r="R11" s="237" t="s">
        <v>18</v>
      </c>
      <c r="S11" s="237"/>
      <c r="T11" s="239">
        <f>VLOOKUP(AA11,'個票データ(男子)'!$A:$J,8,0)</f>
        <v>0</v>
      </c>
      <c r="U11" s="239"/>
      <c r="V11" s="239"/>
      <c r="W11" s="7"/>
      <c r="Y11" s="9">
        <f t="shared" ref="Y11" si="0">Y6+1</f>
        <v>3</v>
      </c>
      <c r="AA11" s="9">
        <f t="shared" ref="AA11" si="1">AA6+1</f>
        <v>3</v>
      </c>
    </row>
    <row r="12" spans="1:27">
      <c r="A12" s="237" t="s">
        <v>19</v>
      </c>
      <c r="B12" s="237"/>
      <c r="C12" s="237" t="s">
        <v>1</v>
      </c>
      <c r="D12" s="237"/>
      <c r="E12" s="237"/>
      <c r="F12" s="237" t="s">
        <v>21</v>
      </c>
      <c r="G12" s="237"/>
      <c r="H12" s="237" t="s">
        <v>22</v>
      </c>
      <c r="I12" s="237"/>
      <c r="J12" s="237"/>
      <c r="K12" s="7"/>
      <c r="L12" s="8"/>
      <c r="M12" s="237" t="s">
        <v>19</v>
      </c>
      <c r="N12" s="237"/>
      <c r="O12" s="237" t="s">
        <v>1</v>
      </c>
      <c r="P12" s="237"/>
      <c r="Q12" s="237"/>
      <c r="R12" s="237" t="s">
        <v>21</v>
      </c>
      <c r="S12" s="237"/>
      <c r="T12" s="237" t="s">
        <v>22</v>
      </c>
      <c r="U12" s="237"/>
      <c r="V12" s="237"/>
      <c r="W12" s="7"/>
    </row>
    <row r="13" spans="1:27" ht="22" customHeight="1">
      <c r="A13" s="237" t="str">
        <f>VLOOKUP(Y11,'個票データ(男子)'!$A:$J,2,0)</f>
        <v/>
      </c>
      <c r="B13" s="237"/>
      <c r="C13" s="237" t="str">
        <f>VLOOKUP(Y11,'個票データ(男子)'!$A:$J,3,0)</f>
        <v/>
      </c>
      <c r="D13" s="237"/>
      <c r="E13" s="237"/>
      <c r="F13" s="237" t="str">
        <f>VLOOKUP(Y11,'個票データ(男子)'!$A:$J,4,0)</f>
        <v/>
      </c>
      <c r="G13" s="237"/>
      <c r="H13" s="237">
        <f>'一覧表(男子)'!$C$6</f>
        <v>0</v>
      </c>
      <c r="I13" s="237"/>
      <c r="J13" s="237"/>
      <c r="K13" s="7"/>
      <c r="L13" s="8"/>
      <c r="M13" s="237" t="str">
        <f>VLOOKUP(AA11,'個票データ(男子)'!$A:$J,2,0)</f>
        <v/>
      </c>
      <c r="N13" s="237"/>
      <c r="O13" s="237" t="str">
        <f>VLOOKUP(AA11,'個票データ(男子)'!$A:$J,3,0)</f>
        <v/>
      </c>
      <c r="P13" s="237"/>
      <c r="Q13" s="237"/>
      <c r="R13" s="237" t="str">
        <f>VLOOKUP(AA11,'個票データ(男子)'!$A:$J,4,0)</f>
        <v/>
      </c>
      <c r="S13" s="237"/>
      <c r="T13" s="237">
        <f>'一覧表(男子)'!$C$6</f>
        <v>0</v>
      </c>
      <c r="U13" s="237"/>
      <c r="V13" s="237"/>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37" t="s">
        <v>12</v>
      </c>
      <c r="B16" s="237"/>
      <c r="C16" s="238">
        <f>VLOOKUP(Y16,'個票データ(男子)'!$A:$J,5,0)</f>
        <v>0</v>
      </c>
      <c r="D16" s="238"/>
      <c r="E16" s="238"/>
      <c r="F16" s="237" t="s">
        <v>18</v>
      </c>
      <c r="G16" s="237"/>
      <c r="H16" s="239">
        <f>VLOOKUP(Y16,'個票データ(男子)'!$A:$J,6,0)</f>
        <v>0</v>
      </c>
      <c r="I16" s="239"/>
      <c r="J16" s="239"/>
      <c r="K16" s="7"/>
      <c r="L16" s="8"/>
      <c r="M16" s="237" t="s">
        <v>12</v>
      </c>
      <c r="N16" s="237"/>
      <c r="O16" s="238">
        <f>VLOOKUP(AA16,'個票データ(男子)'!$A:$J,7,0)</f>
        <v>0</v>
      </c>
      <c r="P16" s="238"/>
      <c r="Q16" s="238"/>
      <c r="R16" s="237" t="s">
        <v>18</v>
      </c>
      <c r="S16" s="237"/>
      <c r="T16" s="239">
        <f>VLOOKUP(AA16,'個票データ(男子)'!$A:$J,8,0)</f>
        <v>0</v>
      </c>
      <c r="U16" s="239"/>
      <c r="V16" s="239"/>
      <c r="W16" s="7"/>
      <c r="Y16" s="9">
        <f t="shared" ref="Y16" si="2">Y11+1</f>
        <v>4</v>
      </c>
      <c r="AA16" s="9">
        <f t="shared" ref="AA16" si="3">AA11+1</f>
        <v>4</v>
      </c>
    </row>
    <row r="17" spans="1:27">
      <c r="A17" s="237" t="s">
        <v>19</v>
      </c>
      <c r="B17" s="237"/>
      <c r="C17" s="237" t="s">
        <v>1</v>
      </c>
      <c r="D17" s="237"/>
      <c r="E17" s="237"/>
      <c r="F17" s="237" t="s">
        <v>21</v>
      </c>
      <c r="G17" s="237"/>
      <c r="H17" s="237" t="s">
        <v>22</v>
      </c>
      <c r="I17" s="237"/>
      <c r="J17" s="237"/>
      <c r="K17" s="7"/>
      <c r="L17" s="8"/>
      <c r="M17" s="237" t="s">
        <v>19</v>
      </c>
      <c r="N17" s="237"/>
      <c r="O17" s="237" t="s">
        <v>1</v>
      </c>
      <c r="P17" s="237"/>
      <c r="Q17" s="237"/>
      <c r="R17" s="237" t="s">
        <v>21</v>
      </c>
      <c r="S17" s="237"/>
      <c r="T17" s="237" t="s">
        <v>22</v>
      </c>
      <c r="U17" s="237"/>
      <c r="V17" s="237"/>
      <c r="W17" s="7"/>
    </row>
    <row r="18" spans="1:27" ht="22" customHeight="1">
      <c r="A18" s="237" t="str">
        <f>VLOOKUP(Y16,'個票データ(男子)'!$A:$J,2,0)</f>
        <v/>
      </c>
      <c r="B18" s="237"/>
      <c r="C18" s="237" t="str">
        <f>VLOOKUP(Y16,'個票データ(男子)'!$A:$J,3,0)</f>
        <v/>
      </c>
      <c r="D18" s="237"/>
      <c r="E18" s="237"/>
      <c r="F18" s="237" t="str">
        <f>VLOOKUP(Y16,'個票データ(男子)'!$A:$J,4,0)</f>
        <v/>
      </c>
      <c r="G18" s="237"/>
      <c r="H18" s="237">
        <f>'一覧表(男子)'!$C$6</f>
        <v>0</v>
      </c>
      <c r="I18" s="237"/>
      <c r="J18" s="237"/>
      <c r="K18" s="7"/>
      <c r="L18" s="8"/>
      <c r="M18" s="237" t="str">
        <f>VLOOKUP(AA16,'個票データ(男子)'!$A:$J,2,0)</f>
        <v/>
      </c>
      <c r="N18" s="237"/>
      <c r="O18" s="237" t="str">
        <f>VLOOKUP(AA16,'個票データ(男子)'!$A:$J,3,0)</f>
        <v/>
      </c>
      <c r="P18" s="237"/>
      <c r="Q18" s="237"/>
      <c r="R18" s="237" t="str">
        <f>VLOOKUP(AA16,'個票データ(男子)'!$A:$J,4,0)</f>
        <v/>
      </c>
      <c r="S18" s="237"/>
      <c r="T18" s="237">
        <f>'一覧表(男子)'!$C$6</f>
        <v>0</v>
      </c>
      <c r="U18" s="237"/>
      <c r="V18" s="237"/>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37" t="s">
        <v>12</v>
      </c>
      <c r="B21" s="237"/>
      <c r="C21" s="238">
        <f>VLOOKUP(Y21,'個票データ(男子)'!$A:$J,5,0)</f>
        <v>0</v>
      </c>
      <c r="D21" s="238"/>
      <c r="E21" s="238"/>
      <c r="F21" s="237" t="s">
        <v>18</v>
      </c>
      <c r="G21" s="237"/>
      <c r="H21" s="239">
        <f>VLOOKUP(Y21,'個票データ(男子)'!$A:$J,6,0)</f>
        <v>0</v>
      </c>
      <c r="I21" s="239"/>
      <c r="J21" s="239"/>
      <c r="K21" s="7"/>
      <c r="L21" s="8"/>
      <c r="M21" s="237" t="s">
        <v>12</v>
      </c>
      <c r="N21" s="237"/>
      <c r="O21" s="238">
        <f>VLOOKUP(AA21,'個票データ(男子)'!$A:$J,7,0)</f>
        <v>0</v>
      </c>
      <c r="P21" s="238"/>
      <c r="Q21" s="238"/>
      <c r="R21" s="237" t="s">
        <v>18</v>
      </c>
      <c r="S21" s="237"/>
      <c r="T21" s="239">
        <f>VLOOKUP(AA21,'個票データ(男子)'!$A:$J,8,0)</f>
        <v>0</v>
      </c>
      <c r="U21" s="239"/>
      <c r="V21" s="239"/>
      <c r="W21" s="7"/>
      <c r="Y21" s="9">
        <f t="shared" ref="Y21" si="4">Y16+1</f>
        <v>5</v>
      </c>
      <c r="AA21" s="9">
        <f t="shared" ref="AA21" si="5">AA16+1</f>
        <v>5</v>
      </c>
    </row>
    <row r="22" spans="1:27">
      <c r="A22" s="237" t="s">
        <v>19</v>
      </c>
      <c r="B22" s="237"/>
      <c r="C22" s="237" t="s">
        <v>1</v>
      </c>
      <c r="D22" s="237"/>
      <c r="E22" s="237"/>
      <c r="F22" s="237" t="s">
        <v>21</v>
      </c>
      <c r="G22" s="237"/>
      <c r="H22" s="237" t="s">
        <v>22</v>
      </c>
      <c r="I22" s="237"/>
      <c r="J22" s="237"/>
      <c r="K22" s="7"/>
      <c r="L22" s="8"/>
      <c r="M22" s="237" t="s">
        <v>19</v>
      </c>
      <c r="N22" s="237"/>
      <c r="O22" s="237" t="s">
        <v>1</v>
      </c>
      <c r="P22" s="237"/>
      <c r="Q22" s="237"/>
      <c r="R22" s="237" t="s">
        <v>21</v>
      </c>
      <c r="S22" s="237"/>
      <c r="T22" s="237" t="s">
        <v>22</v>
      </c>
      <c r="U22" s="237"/>
      <c r="V22" s="237"/>
      <c r="W22" s="7"/>
    </row>
    <row r="23" spans="1:27" ht="22" customHeight="1">
      <c r="A23" s="237" t="str">
        <f>VLOOKUP(Y21,'個票データ(男子)'!$A:$J,2,0)</f>
        <v/>
      </c>
      <c r="B23" s="237"/>
      <c r="C23" s="237" t="str">
        <f>VLOOKUP(Y21,'個票データ(男子)'!$A:$J,3,0)</f>
        <v/>
      </c>
      <c r="D23" s="237"/>
      <c r="E23" s="237"/>
      <c r="F23" s="237" t="str">
        <f>VLOOKUP(Y21,'個票データ(男子)'!$A:$J,4,0)</f>
        <v/>
      </c>
      <c r="G23" s="237"/>
      <c r="H23" s="237">
        <f>'一覧表(男子)'!$C$6</f>
        <v>0</v>
      </c>
      <c r="I23" s="237"/>
      <c r="J23" s="237"/>
      <c r="K23" s="7"/>
      <c r="L23" s="8"/>
      <c r="M23" s="237" t="str">
        <f>VLOOKUP(AA21,'個票データ(男子)'!$A:$J,2,0)</f>
        <v/>
      </c>
      <c r="N23" s="237"/>
      <c r="O23" s="237" t="str">
        <f>VLOOKUP(AA21,'個票データ(男子)'!$A:$J,3,0)</f>
        <v/>
      </c>
      <c r="P23" s="237"/>
      <c r="Q23" s="237"/>
      <c r="R23" s="237" t="str">
        <f>VLOOKUP(AA21,'個票データ(男子)'!$A:$J,4,0)</f>
        <v/>
      </c>
      <c r="S23" s="237"/>
      <c r="T23" s="237">
        <f>'一覧表(男子)'!$C$6</f>
        <v>0</v>
      </c>
      <c r="U23" s="237"/>
      <c r="V23" s="237"/>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37" t="s">
        <v>12</v>
      </c>
      <c r="B26" s="237"/>
      <c r="C26" s="238">
        <f>VLOOKUP(Y26,'個票データ(男子)'!$A:$J,5,0)</f>
        <v>0</v>
      </c>
      <c r="D26" s="238"/>
      <c r="E26" s="238"/>
      <c r="F26" s="237" t="s">
        <v>18</v>
      </c>
      <c r="G26" s="237"/>
      <c r="H26" s="239">
        <f>VLOOKUP(Y26,'個票データ(男子)'!$A:$J,6,0)</f>
        <v>0</v>
      </c>
      <c r="I26" s="239"/>
      <c r="J26" s="239"/>
      <c r="K26" s="7"/>
      <c r="L26" s="8"/>
      <c r="M26" s="237" t="s">
        <v>12</v>
      </c>
      <c r="N26" s="237"/>
      <c r="O26" s="238">
        <f>VLOOKUP(AA26,'個票データ(男子)'!$A:$J,7,0)</f>
        <v>0</v>
      </c>
      <c r="P26" s="238"/>
      <c r="Q26" s="238"/>
      <c r="R26" s="237" t="s">
        <v>18</v>
      </c>
      <c r="S26" s="237"/>
      <c r="T26" s="239">
        <f>VLOOKUP(AA26,'個票データ(男子)'!$A:$J,8,0)</f>
        <v>0</v>
      </c>
      <c r="U26" s="239"/>
      <c r="V26" s="239"/>
      <c r="W26" s="7"/>
      <c r="Y26" s="9">
        <f t="shared" ref="Y26" si="6">Y21+1</f>
        <v>6</v>
      </c>
      <c r="AA26" s="9">
        <f t="shared" ref="AA26" si="7">AA21+1</f>
        <v>6</v>
      </c>
    </row>
    <row r="27" spans="1:27">
      <c r="A27" s="237" t="s">
        <v>19</v>
      </c>
      <c r="B27" s="237"/>
      <c r="C27" s="237" t="s">
        <v>1</v>
      </c>
      <c r="D27" s="237"/>
      <c r="E27" s="237"/>
      <c r="F27" s="237" t="s">
        <v>21</v>
      </c>
      <c r="G27" s="237"/>
      <c r="H27" s="237" t="s">
        <v>22</v>
      </c>
      <c r="I27" s="237"/>
      <c r="J27" s="237"/>
      <c r="K27" s="7"/>
      <c r="L27" s="8"/>
      <c r="M27" s="237" t="s">
        <v>19</v>
      </c>
      <c r="N27" s="237"/>
      <c r="O27" s="237" t="s">
        <v>1</v>
      </c>
      <c r="P27" s="237"/>
      <c r="Q27" s="237"/>
      <c r="R27" s="237" t="s">
        <v>21</v>
      </c>
      <c r="S27" s="237"/>
      <c r="T27" s="237" t="s">
        <v>22</v>
      </c>
      <c r="U27" s="237"/>
      <c r="V27" s="237"/>
      <c r="W27" s="7"/>
    </row>
    <row r="28" spans="1:27" ht="22" customHeight="1">
      <c r="A28" s="237" t="str">
        <f>VLOOKUP(Y26,'個票データ(男子)'!$A:$J,2,0)</f>
        <v/>
      </c>
      <c r="B28" s="237"/>
      <c r="C28" s="237" t="str">
        <f>VLOOKUP(Y26,'個票データ(男子)'!$A:$J,3,0)</f>
        <v/>
      </c>
      <c r="D28" s="237"/>
      <c r="E28" s="237"/>
      <c r="F28" s="237" t="str">
        <f>VLOOKUP(Y26,'個票データ(男子)'!$A:$J,4,0)</f>
        <v/>
      </c>
      <c r="G28" s="237"/>
      <c r="H28" s="237">
        <f>'一覧表(男子)'!$C$6</f>
        <v>0</v>
      </c>
      <c r="I28" s="237"/>
      <c r="J28" s="237"/>
      <c r="K28" s="7"/>
      <c r="L28" s="8"/>
      <c r="M28" s="237" t="str">
        <f>VLOOKUP(AA26,'個票データ(男子)'!$A:$J,2,0)</f>
        <v/>
      </c>
      <c r="N28" s="237"/>
      <c r="O28" s="237" t="str">
        <f>VLOOKUP(AA26,'個票データ(男子)'!$A:$J,3,0)</f>
        <v/>
      </c>
      <c r="P28" s="237"/>
      <c r="Q28" s="237"/>
      <c r="R28" s="237" t="str">
        <f>VLOOKUP(AA26,'個票データ(男子)'!$A:$J,4,0)</f>
        <v/>
      </c>
      <c r="S28" s="237"/>
      <c r="T28" s="237">
        <f>'一覧表(男子)'!$C$6</f>
        <v>0</v>
      </c>
      <c r="U28" s="237"/>
      <c r="V28" s="237"/>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37" t="s">
        <v>12</v>
      </c>
      <c r="B31" s="237"/>
      <c r="C31" s="238">
        <f>VLOOKUP(Y31,'個票データ(男子)'!$A:$J,5,0)</f>
        <v>0</v>
      </c>
      <c r="D31" s="238"/>
      <c r="E31" s="238"/>
      <c r="F31" s="237" t="s">
        <v>18</v>
      </c>
      <c r="G31" s="237"/>
      <c r="H31" s="239">
        <f>VLOOKUP(Y31,'個票データ(男子)'!$A:$J,6,0)</f>
        <v>0</v>
      </c>
      <c r="I31" s="239"/>
      <c r="J31" s="239"/>
      <c r="K31" s="7"/>
      <c r="L31" s="8"/>
      <c r="M31" s="237" t="s">
        <v>12</v>
      </c>
      <c r="N31" s="237"/>
      <c r="O31" s="238">
        <f>VLOOKUP(AA31,'個票データ(男子)'!$A:$J,7,0)</f>
        <v>0</v>
      </c>
      <c r="P31" s="238"/>
      <c r="Q31" s="238"/>
      <c r="R31" s="237" t="s">
        <v>18</v>
      </c>
      <c r="S31" s="237"/>
      <c r="T31" s="239">
        <f>VLOOKUP(AA31,'個票データ(男子)'!$A:$J,8,0)</f>
        <v>0</v>
      </c>
      <c r="U31" s="239"/>
      <c r="V31" s="239"/>
      <c r="W31" s="7"/>
      <c r="Y31" s="9">
        <f t="shared" ref="Y31" si="8">Y26+1</f>
        <v>7</v>
      </c>
      <c r="AA31" s="9">
        <f t="shared" ref="AA31" si="9">AA26+1</f>
        <v>7</v>
      </c>
    </row>
    <row r="32" spans="1:27">
      <c r="A32" s="237" t="s">
        <v>19</v>
      </c>
      <c r="B32" s="237"/>
      <c r="C32" s="237" t="s">
        <v>1</v>
      </c>
      <c r="D32" s="237"/>
      <c r="E32" s="237"/>
      <c r="F32" s="237" t="s">
        <v>21</v>
      </c>
      <c r="G32" s="237"/>
      <c r="H32" s="237" t="s">
        <v>22</v>
      </c>
      <c r="I32" s="237"/>
      <c r="J32" s="237"/>
      <c r="K32" s="7"/>
      <c r="L32" s="8"/>
      <c r="M32" s="237" t="s">
        <v>19</v>
      </c>
      <c r="N32" s="237"/>
      <c r="O32" s="237" t="s">
        <v>1</v>
      </c>
      <c r="P32" s="237"/>
      <c r="Q32" s="237"/>
      <c r="R32" s="237" t="s">
        <v>21</v>
      </c>
      <c r="S32" s="237"/>
      <c r="T32" s="237" t="s">
        <v>22</v>
      </c>
      <c r="U32" s="237"/>
      <c r="V32" s="237"/>
      <c r="W32" s="7"/>
    </row>
    <row r="33" spans="1:27" ht="22" customHeight="1">
      <c r="A33" s="237" t="str">
        <f>VLOOKUP(Y31,'個票データ(男子)'!$A:$J,2,0)</f>
        <v/>
      </c>
      <c r="B33" s="237"/>
      <c r="C33" s="237" t="str">
        <f>VLOOKUP(Y31,'個票データ(男子)'!$A:$J,3,0)</f>
        <v/>
      </c>
      <c r="D33" s="237"/>
      <c r="E33" s="237"/>
      <c r="F33" s="237" t="str">
        <f>VLOOKUP(Y31,'個票データ(男子)'!$A:$J,4,0)</f>
        <v/>
      </c>
      <c r="G33" s="237"/>
      <c r="H33" s="237">
        <f>'一覧表(男子)'!$C$6</f>
        <v>0</v>
      </c>
      <c r="I33" s="237"/>
      <c r="J33" s="237"/>
      <c r="K33" s="7"/>
      <c r="L33" s="8"/>
      <c r="M33" s="237" t="str">
        <f>VLOOKUP(AA31,'個票データ(男子)'!$A:$J,2,0)</f>
        <v/>
      </c>
      <c r="N33" s="237"/>
      <c r="O33" s="237" t="str">
        <f>VLOOKUP(AA31,'個票データ(男子)'!$A:$J,3,0)</f>
        <v/>
      </c>
      <c r="P33" s="237"/>
      <c r="Q33" s="237"/>
      <c r="R33" s="237" t="str">
        <f>VLOOKUP(AA31,'個票データ(男子)'!$A:$J,4,0)</f>
        <v/>
      </c>
      <c r="S33" s="237"/>
      <c r="T33" s="237">
        <f>'一覧表(男子)'!$C$6</f>
        <v>0</v>
      </c>
      <c r="U33" s="237"/>
      <c r="V33" s="237"/>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37" t="s">
        <v>12</v>
      </c>
      <c r="B36" s="237"/>
      <c r="C36" s="238">
        <f>VLOOKUP(Y36,'個票データ(男子)'!$A:$J,5,0)</f>
        <v>0</v>
      </c>
      <c r="D36" s="238"/>
      <c r="E36" s="238"/>
      <c r="F36" s="237" t="s">
        <v>18</v>
      </c>
      <c r="G36" s="237"/>
      <c r="H36" s="239">
        <f>VLOOKUP(Y36,'個票データ(男子)'!$A:$J,6,0)</f>
        <v>0</v>
      </c>
      <c r="I36" s="239"/>
      <c r="J36" s="239"/>
      <c r="K36" s="7"/>
      <c r="L36" s="8"/>
      <c r="M36" s="237" t="s">
        <v>12</v>
      </c>
      <c r="N36" s="237"/>
      <c r="O36" s="238">
        <f>VLOOKUP(AA36,'個票データ(男子)'!$A:$J,7,0)</f>
        <v>0</v>
      </c>
      <c r="P36" s="238"/>
      <c r="Q36" s="238"/>
      <c r="R36" s="237" t="s">
        <v>18</v>
      </c>
      <c r="S36" s="237"/>
      <c r="T36" s="239">
        <f>VLOOKUP(AA36,'個票データ(男子)'!$A:$J,8,0)</f>
        <v>0</v>
      </c>
      <c r="U36" s="239"/>
      <c r="V36" s="239"/>
      <c r="W36" s="7"/>
      <c r="Y36" s="9">
        <f t="shared" ref="Y36" si="10">Y31+1</f>
        <v>8</v>
      </c>
      <c r="AA36" s="9">
        <f t="shared" ref="AA36" si="11">AA31+1</f>
        <v>8</v>
      </c>
    </row>
    <row r="37" spans="1:27">
      <c r="A37" s="237" t="s">
        <v>19</v>
      </c>
      <c r="B37" s="237"/>
      <c r="C37" s="237" t="s">
        <v>1</v>
      </c>
      <c r="D37" s="237"/>
      <c r="E37" s="237"/>
      <c r="F37" s="237" t="s">
        <v>21</v>
      </c>
      <c r="G37" s="237"/>
      <c r="H37" s="237" t="s">
        <v>22</v>
      </c>
      <c r="I37" s="237"/>
      <c r="J37" s="237"/>
      <c r="K37" s="7"/>
      <c r="L37" s="8"/>
      <c r="M37" s="237" t="s">
        <v>19</v>
      </c>
      <c r="N37" s="237"/>
      <c r="O37" s="237" t="s">
        <v>1</v>
      </c>
      <c r="P37" s="237"/>
      <c r="Q37" s="237"/>
      <c r="R37" s="237" t="s">
        <v>21</v>
      </c>
      <c r="S37" s="237"/>
      <c r="T37" s="237" t="s">
        <v>22</v>
      </c>
      <c r="U37" s="237"/>
      <c r="V37" s="237"/>
      <c r="W37" s="7"/>
    </row>
    <row r="38" spans="1:27" ht="22" customHeight="1">
      <c r="A38" s="237" t="str">
        <f>VLOOKUP(Y36,'個票データ(男子)'!$A:$J,2,0)</f>
        <v/>
      </c>
      <c r="B38" s="237"/>
      <c r="C38" s="237" t="str">
        <f>VLOOKUP(Y36,'個票データ(男子)'!$A:$J,3,0)</f>
        <v/>
      </c>
      <c r="D38" s="237"/>
      <c r="E38" s="237"/>
      <c r="F38" s="237" t="str">
        <f>VLOOKUP(Y36,'個票データ(男子)'!$A:$J,4,0)</f>
        <v/>
      </c>
      <c r="G38" s="237"/>
      <c r="H38" s="237">
        <f>'一覧表(男子)'!$C$6</f>
        <v>0</v>
      </c>
      <c r="I38" s="237"/>
      <c r="J38" s="237"/>
      <c r="K38" s="7"/>
      <c r="L38" s="8"/>
      <c r="M38" s="237" t="str">
        <f>VLOOKUP(AA36,'個票データ(男子)'!$A:$J,2,0)</f>
        <v/>
      </c>
      <c r="N38" s="237"/>
      <c r="O38" s="237" t="str">
        <f>VLOOKUP(AA36,'個票データ(男子)'!$A:$J,3,0)</f>
        <v/>
      </c>
      <c r="P38" s="237"/>
      <c r="Q38" s="237"/>
      <c r="R38" s="237" t="str">
        <f>VLOOKUP(AA36,'個票データ(男子)'!$A:$J,4,0)</f>
        <v/>
      </c>
      <c r="S38" s="237"/>
      <c r="T38" s="237">
        <f>'一覧表(男子)'!$C$6</f>
        <v>0</v>
      </c>
      <c r="U38" s="237"/>
      <c r="V38" s="237"/>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37" t="s">
        <v>12</v>
      </c>
      <c r="B41" s="237"/>
      <c r="C41" s="238">
        <f>VLOOKUP(Y41,'個票データ(男子)'!$A:$J,5,0)</f>
        <v>0</v>
      </c>
      <c r="D41" s="238"/>
      <c r="E41" s="238"/>
      <c r="F41" s="237" t="s">
        <v>18</v>
      </c>
      <c r="G41" s="237"/>
      <c r="H41" s="239">
        <f>VLOOKUP(Y41,'個票データ(男子)'!$A:$J,6,0)</f>
        <v>0</v>
      </c>
      <c r="I41" s="239"/>
      <c r="J41" s="239"/>
      <c r="K41" s="7"/>
      <c r="L41" s="8"/>
      <c r="M41" s="237" t="s">
        <v>12</v>
      </c>
      <c r="N41" s="237"/>
      <c r="O41" s="238">
        <f>VLOOKUP(AA41,'個票データ(男子)'!$A:$J,7,0)</f>
        <v>0</v>
      </c>
      <c r="P41" s="238"/>
      <c r="Q41" s="238"/>
      <c r="R41" s="237" t="s">
        <v>18</v>
      </c>
      <c r="S41" s="237"/>
      <c r="T41" s="239">
        <f>VLOOKUP(AA41,'個票データ(男子)'!$A:$J,8,0)</f>
        <v>0</v>
      </c>
      <c r="U41" s="239"/>
      <c r="V41" s="239"/>
      <c r="W41" s="7"/>
      <c r="Y41" s="9">
        <f t="shared" ref="Y41" si="12">Y36+1</f>
        <v>9</v>
      </c>
      <c r="AA41" s="9">
        <f t="shared" ref="AA41" si="13">AA36+1</f>
        <v>9</v>
      </c>
    </row>
    <row r="42" spans="1:27">
      <c r="A42" s="237" t="s">
        <v>19</v>
      </c>
      <c r="B42" s="237"/>
      <c r="C42" s="237" t="s">
        <v>1</v>
      </c>
      <c r="D42" s="237"/>
      <c r="E42" s="237"/>
      <c r="F42" s="237" t="s">
        <v>21</v>
      </c>
      <c r="G42" s="237"/>
      <c r="H42" s="237" t="s">
        <v>22</v>
      </c>
      <c r="I42" s="237"/>
      <c r="J42" s="237"/>
      <c r="K42" s="7"/>
      <c r="L42" s="8"/>
      <c r="M42" s="237" t="s">
        <v>19</v>
      </c>
      <c r="N42" s="237"/>
      <c r="O42" s="237" t="s">
        <v>1</v>
      </c>
      <c r="P42" s="237"/>
      <c r="Q42" s="237"/>
      <c r="R42" s="237" t="s">
        <v>21</v>
      </c>
      <c r="S42" s="237"/>
      <c r="T42" s="237" t="s">
        <v>22</v>
      </c>
      <c r="U42" s="237"/>
      <c r="V42" s="237"/>
      <c r="W42" s="7"/>
    </row>
    <row r="43" spans="1:27" ht="22" customHeight="1">
      <c r="A43" s="237" t="str">
        <f>VLOOKUP(Y41,'個票データ(男子)'!$A:$J,2,0)</f>
        <v/>
      </c>
      <c r="B43" s="237"/>
      <c r="C43" s="237" t="str">
        <f>VLOOKUP(Y41,'個票データ(男子)'!$A:$J,3,0)</f>
        <v/>
      </c>
      <c r="D43" s="237"/>
      <c r="E43" s="237"/>
      <c r="F43" s="237" t="str">
        <f>VLOOKUP(Y41,'個票データ(男子)'!$A:$J,4,0)</f>
        <v/>
      </c>
      <c r="G43" s="237"/>
      <c r="H43" s="237">
        <f>'一覧表(男子)'!$C$6</f>
        <v>0</v>
      </c>
      <c r="I43" s="237"/>
      <c r="J43" s="237"/>
      <c r="K43" s="7"/>
      <c r="L43" s="8"/>
      <c r="M43" s="237" t="str">
        <f>VLOOKUP(AA41,'個票データ(男子)'!$A:$J,2,0)</f>
        <v/>
      </c>
      <c r="N43" s="237"/>
      <c r="O43" s="237" t="str">
        <f>VLOOKUP(AA41,'個票データ(男子)'!$A:$J,3,0)</f>
        <v/>
      </c>
      <c r="P43" s="237"/>
      <c r="Q43" s="237"/>
      <c r="R43" s="237" t="str">
        <f>VLOOKUP(AA41,'個票データ(男子)'!$A:$J,4,0)</f>
        <v/>
      </c>
      <c r="S43" s="237"/>
      <c r="T43" s="237">
        <f>'一覧表(男子)'!$C$6</f>
        <v>0</v>
      </c>
      <c r="U43" s="237"/>
      <c r="V43" s="237"/>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37" t="s">
        <v>12</v>
      </c>
      <c r="B46" s="237"/>
      <c r="C46" s="238">
        <f>VLOOKUP(Y46,'個票データ(男子)'!$A:$J,5,0)</f>
        <v>0</v>
      </c>
      <c r="D46" s="238"/>
      <c r="E46" s="238"/>
      <c r="F46" s="237" t="s">
        <v>18</v>
      </c>
      <c r="G46" s="237"/>
      <c r="H46" s="239">
        <f>VLOOKUP(Y46,'個票データ(男子)'!$A:$J,6,0)</f>
        <v>0</v>
      </c>
      <c r="I46" s="239"/>
      <c r="J46" s="239"/>
      <c r="K46" s="7"/>
      <c r="L46" s="8"/>
      <c r="M46" s="237" t="s">
        <v>12</v>
      </c>
      <c r="N46" s="237"/>
      <c r="O46" s="238">
        <f>VLOOKUP(AA46,'個票データ(男子)'!$A:$J,7,0)</f>
        <v>0</v>
      </c>
      <c r="P46" s="238"/>
      <c r="Q46" s="238"/>
      <c r="R46" s="237" t="s">
        <v>18</v>
      </c>
      <c r="S46" s="237"/>
      <c r="T46" s="239">
        <f>VLOOKUP(AA46,'個票データ(男子)'!$A:$J,8,0)</f>
        <v>0</v>
      </c>
      <c r="U46" s="239"/>
      <c r="V46" s="239"/>
      <c r="W46" s="7"/>
      <c r="Y46" s="9">
        <f t="shared" ref="Y46" si="14">Y41+1</f>
        <v>10</v>
      </c>
      <c r="AA46" s="9">
        <f t="shared" ref="AA46" si="15">AA41+1</f>
        <v>10</v>
      </c>
    </row>
    <row r="47" spans="1:27">
      <c r="A47" s="237" t="s">
        <v>19</v>
      </c>
      <c r="B47" s="237"/>
      <c r="C47" s="237" t="s">
        <v>1</v>
      </c>
      <c r="D47" s="237"/>
      <c r="E47" s="237"/>
      <c r="F47" s="237" t="s">
        <v>21</v>
      </c>
      <c r="G47" s="237"/>
      <c r="H47" s="237" t="s">
        <v>22</v>
      </c>
      <c r="I47" s="237"/>
      <c r="J47" s="237"/>
      <c r="K47" s="7"/>
      <c r="L47" s="8"/>
      <c r="M47" s="237" t="s">
        <v>19</v>
      </c>
      <c r="N47" s="237"/>
      <c r="O47" s="237" t="s">
        <v>1</v>
      </c>
      <c r="P47" s="237"/>
      <c r="Q47" s="237"/>
      <c r="R47" s="237" t="s">
        <v>21</v>
      </c>
      <c r="S47" s="237"/>
      <c r="T47" s="237" t="s">
        <v>22</v>
      </c>
      <c r="U47" s="237"/>
      <c r="V47" s="237"/>
      <c r="W47" s="7"/>
    </row>
    <row r="48" spans="1:27" ht="22" customHeight="1">
      <c r="A48" s="237" t="str">
        <f>VLOOKUP(Y46,'個票データ(男子)'!$A:$J,2,0)</f>
        <v/>
      </c>
      <c r="B48" s="237"/>
      <c r="C48" s="237" t="str">
        <f>VLOOKUP(Y46,'個票データ(男子)'!$A:$J,3,0)</f>
        <v/>
      </c>
      <c r="D48" s="237"/>
      <c r="E48" s="237"/>
      <c r="F48" s="237" t="str">
        <f>VLOOKUP(Y46,'個票データ(男子)'!$A:$J,4,0)</f>
        <v/>
      </c>
      <c r="G48" s="237"/>
      <c r="H48" s="237">
        <f>'一覧表(男子)'!$C$6</f>
        <v>0</v>
      </c>
      <c r="I48" s="237"/>
      <c r="J48" s="237"/>
      <c r="K48" s="7"/>
      <c r="L48" s="8"/>
      <c r="M48" s="237" t="str">
        <f>VLOOKUP(AA46,'個票データ(男子)'!$A:$J,2,0)</f>
        <v/>
      </c>
      <c r="N48" s="237"/>
      <c r="O48" s="237" t="str">
        <f>VLOOKUP(AA46,'個票データ(男子)'!$A:$J,3,0)</f>
        <v/>
      </c>
      <c r="P48" s="237"/>
      <c r="Q48" s="237"/>
      <c r="R48" s="237" t="str">
        <f>VLOOKUP(AA46,'個票データ(男子)'!$A:$J,4,0)</f>
        <v/>
      </c>
      <c r="S48" s="237"/>
      <c r="T48" s="237">
        <f>'一覧表(男子)'!$C$6</f>
        <v>0</v>
      </c>
      <c r="U48" s="237"/>
      <c r="V48" s="237"/>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37" t="s">
        <v>12</v>
      </c>
      <c r="B51" s="237"/>
      <c r="C51" s="238">
        <f>VLOOKUP(Y51,'個票データ(男子)'!$A:$J,5,0)</f>
        <v>0</v>
      </c>
      <c r="D51" s="238"/>
      <c r="E51" s="238"/>
      <c r="F51" s="237" t="s">
        <v>18</v>
      </c>
      <c r="G51" s="237"/>
      <c r="H51" s="239">
        <f>VLOOKUP(Y51,'個票データ(男子)'!$A:$J,6,0)</f>
        <v>0</v>
      </c>
      <c r="I51" s="239"/>
      <c r="J51" s="239"/>
      <c r="K51" s="7"/>
      <c r="L51" s="8"/>
      <c r="M51" s="237" t="s">
        <v>12</v>
      </c>
      <c r="N51" s="237"/>
      <c r="O51" s="238">
        <f>VLOOKUP(AA51,'個票データ(男子)'!$A:$J,7,0)</f>
        <v>0</v>
      </c>
      <c r="P51" s="238"/>
      <c r="Q51" s="238"/>
      <c r="R51" s="237" t="s">
        <v>18</v>
      </c>
      <c r="S51" s="237"/>
      <c r="T51" s="239">
        <f>VLOOKUP(AA51,'個票データ(男子)'!$A:$J,8,0)</f>
        <v>0</v>
      </c>
      <c r="U51" s="239"/>
      <c r="V51" s="239"/>
      <c r="W51" s="7"/>
      <c r="Y51" s="9">
        <f t="shared" ref="Y51" si="16">Y46+1</f>
        <v>11</v>
      </c>
      <c r="AA51" s="9">
        <f t="shared" ref="AA51" si="17">AA46+1</f>
        <v>11</v>
      </c>
    </row>
    <row r="52" spans="1:27">
      <c r="A52" s="237" t="s">
        <v>19</v>
      </c>
      <c r="B52" s="237"/>
      <c r="C52" s="237" t="s">
        <v>1</v>
      </c>
      <c r="D52" s="237"/>
      <c r="E52" s="237"/>
      <c r="F52" s="237" t="s">
        <v>21</v>
      </c>
      <c r="G52" s="237"/>
      <c r="H52" s="237" t="s">
        <v>22</v>
      </c>
      <c r="I52" s="237"/>
      <c r="J52" s="237"/>
      <c r="K52" s="7"/>
      <c r="L52" s="8"/>
      <c r="M52" s="237" t="s">
        <v>19</v>
      </c>
      <c r="N52" s="237"/>
      <c r="O52" s="237" t="s">
        <v>1</v>
      </c>
      <c r="P52" s="237"/>
      <c r="Q52" s="237"/>
      <c r="R52" s="237" t="s">
        <v>21</v>
      </c>
      <c r="S52" s="237"/>
      <c r="T52" s="237" t="s">
        <v>22</v>
      </c>
      <c r="U52" s="237"/>
      <c r="V52" s="237"/>
      <c r="W52" s="7"/>
    </row>
    <row r="53" spans="1:27" ht="22" customHeight="1">
      <c r="A53" s="237" t="str">
        <f>VLOOKUP(Y51,'個票データ(男子)'!$A:$J,2,0)</f>
        <v/>
      </c>
      <c r="B53" s="237"/>
      <c r="C53" s="237" t="str">
        <f>VLOOKUP(Y51,'個票データ(男子)'!$A:$J,3,0)</f>
        <v/>
      </c>
      <c r="D53" s="237"/>
      <c r="E53" s="237"/>
      <c r="F53" s="237" t="str">
        <f>VLOOKUP(Y51,'個票データ(男子)'!$A:$J,4,0)</f>
        <v/>
      </c>
      <c r="G53" s="237"/>
      <c r="H53" s="237">
        <f>'一覧表(男子)'!$C$6</f>
        <v>0</v>
      </c>
      <c r="I53" s="237"/>
      <c r="J53" s="237"/>
      <c r="K53" s="7"/>
      <c r="L53" s="8"/>
      <c r="M53" s="237" t="str">
        <f>VLOOKUP(AA51,'個票データ(男子)'!$A:$J,2,0)</f>
        <v/>
      </c>
      <c r="N53" s="237"/>
      <c r="O53" s="237" t="str">
        <f>VLOOKUP(AA51,'個票データ(男子)'!$A:$J,3,0)</f>
        <v/>
      </c>
      <c r="P53" s="237"/>
      <c r="Q53" s="237"/>
      <c r="R53" s="237" t="str">
        <f>VLOOKUP(AA51,'個票データ(男子)'!$A:$J,4,0)</f>
        <v/>
      </c>
      <c r="S53" s="237"/>
      <c r="T53" s="237">
        <f>'一覧表(男子)'!$C$6</f>
        <v>0</v>
      </c>
      <c r="U53" s="237"/>
      <c r="V53" s="237"/>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37" t="s">
        <v>12</v>
      </c>
      <c r="B56" s="237"/>
      <c r="C56" s="238">
        <f>VLOOKUP(Y56,'個票データ(男子)'!$A:$J,5,0)</f>
        <v>0</v>
      </c>
      <c r="D56" s="238"/>
      <c r="E56" s="238"/>
      <c r="F56" s="237" t="s">
        <v>18</v>
      </c>
      <c r="G56" s="237"/>
      <c r="H56" s="239">
        <f>VLOOKUP(Y56,'個票データ(男子)'!$A:$J,6,0)</f>
        <v>0</v>
      </c>
      <c r="I56" s="239"/>
      <c r="J56" s="239"/>
      <c r="K56" s="7"/>
      <c r="L56" s="8"/>
      <c r="M56" s="237" t="s">
        <v>12</v>
      </c>
      <c r="N56" s="237"/>
      <c r="O56" s="238">
        <f>VLOOKUP(AA56,'個票データ(男子)'!$A:$J,7,0)</f>
        <v>0</v>
      </c>
      <c r="P56" s="238"/>
      <c r="Q56" s="238"/>
      <c r="R56" s="237" t="s">
        <v>18</v>
      </c>
      <c r="S56" s="237"/>
      <c r="T56" s="239">
        <f>VLOOKUP(AA56,'個票データ(男子)'!$A:$J,8,0)</f>
        <v>0</v>
      </c>
      <c r="U56" s="239"/>
      <c r="V56" s="239"/>
      <c r="W56" s="7"/>
      <c r="Y56" s="9">
        <f t="shared" ref="Y56" si="18">Y51+1</f>
        <v>12</v>
      </c>
      <c r="AA56" s="9">
        <f t="shared" ref="AA56" si="19">AA51+1</f>
        <v>12</v>
      </c>
    </row>
    <row r="57" spans="1:27">
      <c r="A57" s="237" t="s">
        <v>19</v>
      </c>
      <c r="B57" s="237"/>
      <c r="C57" s="237" t="s">
        <v>1</v>
      </c>
      <c r="D57" s="237"/>
      <c r="E57" s="237"/>
      <c r="F57" s="237" t="s">
        <v>21</v>
      </c>
      <c r="G57" s="237"/>
      <c r="H57" s="237" t="s">
        <v>22</v>
      </c>
      <c r="I57" s="237"/>
      <c r="J57" s="237"/>
      <c r="K57" s="7"/>
      <c r="L57" s="8"/>
      <c r="M57" s="237" t="s">
        <v>19</v>
      </c>
      <c r="N57" s="237"/>
      <c r="O57" s="237" t="s">
        <v>1</v>
      </c>
      <c r="P57" s="237"/>
      <c r="Q57" s="237"/>
      <c r="R57" s="237" t="s">
        <v>21</v>
      </c>
      <c r="S57" s="237"/>
      <c r="T57" s="237" t="s">
        <v>22</v>
      </c>
      <c r="U57" s="237"/>
      <c r="V57" s="237"/>
      <c r="W57" s="7"/>
    </row>
    <row r="58" spans="1:27" ht="22" customHeight="1">
      <c r="A58" s="237" t="str">
        <f>VLOOKUP(Y56,'個票データ(男子)'!$A:$J,2,0)</f>
        <v/>
      </c>
      <c r="B58" s="237"/>
      <c r="C58" s="237" t="str">
        <f>VLOOKUP(Y56,'個票データ(男子)'!$A:$J,3,0)</f>
        <v/>
      </c>
      <c r="D58" s="237"/>
      <c r="E58" s="237"/>
      <c r="F58" s="237" t="str">
        <f>VLOOKUP(Y56,'個票データ(男子)'!$A:$J,4,0)</f>
        <v/>
      </c>
      <c r="G58" s="237"/>
      <c r="H58" s="237">
        <f>'一覧表(男子)'!$C$6</f>
        <v>0</v>
      </c>
      <c r="I58" s="237"/>
      <c r="J58" s="237"/>
      <c r="K58" s="7"/>
      <c r="L58" s="8"/>
      <c r="M58" s="237" t="str">
        <f>VLOOKUP(AA56,'個票データ(男子)'!$A:$J,2,0)</f>
        <v/>
      </c>
      <c r="N58" s="237"/>
      <c r="O58" s="237" t="str">
        <f>VLOOKUP(AA56,'個票データ(男子)'!$A:$J,3,0)</f>
        <v/>
      </c>
      <c r="P58" s="237"/>
      <c r="Q58" s="237"/>
      <c r="R58" s="237" t="str">
        <f>VLOOKUP(AA56,'個票データ(男子)'!$A:$J,4,0)</f>
        <v/>
      </c>
      <c r="S58" s="237"/>
      <c r="T58" s="237">
        <f>'一覧表(男子)'!$C$6</f>
        <v>0</v>
      </c>
      <c r="U58" s="237"/>
      <c r="V58" s="237"/>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37" t="s">
        <v>12</v>
      </c>
      <c r="B61" s="237"/>
      <c r="C61" s="238">
        <f>VLOOKUP(Y61,'個票データ(男子)'!$A:$J,5,0)</f>
        <v>0</v>
      </c>
      <c r="D61" s="238"/>
      <c r="E61" s="238"/>
      <c r="F61" s="237" t="s">
        <v>18</v>
      </c>
      <c r="G61" s="237"/>
      <c r="H61" s="239">
        <f>VLOOKUP(Y61,'個票データ(男子)'!$A:$J,6,0)</f>
        <v>0</v>
      </c>
      <c r="I61" s="239"/>
      <c r="J61" s="239"/>
      <c r="K61" s="7"/>
      <c r="L61" s="8"/>
      <c r="M61" s="237" t="s">
        <v>12</v>
      </c>
      <c r="N61" s="237"/>
      <c r="O61" s="238">
        <f>VLOOKUP(AA61,'個票データ(男子)'!$A:$J,7,0)</f>
        <v>0</v>
      </c>
      <c r="P61" s="238"/>
      <c r="Q61" s="238"/>
      <c r="R61" s="237" t="s">
        <v>18</v>
      </c>
      <c r="S61" s="237"/>
      <c r="T61" s="239">
        <f>VLOOKUP(AA61,'個票データ(男子)'!$A:$J,8,0)</f>
        <v>0</v>
      </c>
      <c r="U61" s="239"/>
      <c r="V61" s="239"/>
      <c r="W61" s="7"/>
      <c r="Y61" s="9">
        <f t="shared" ref="Y61" si="20">Y56+1</f>
        <v>13</v>
      </c>
      <c r="AA61" s="9">
        <f t="shared" ref="AA61" si="21">AA56+1</f>
        <v>13</v>
      </c>
    </row>
    <row r="62" spans="1:27">
      <c r="A62" s="237" t="s">
        <v>19</v>
      </c>
      <c r="B62" s="237"/>
      <c r="C62" s="237" t="s">
        <v>1</v>
      </c>
      <c r="D62" s="237"/>
      <c r="E62" s="237"/>
      <c r="F62" s="237" t="s">
        <v>21</v>
      </c>
      <c r="G62" s="237"/>
      <c r="H62" s="237" t="s">
        <v>22</v>
      </c>
      <c r="I62" s="237"/>
      <c r="J62" s="237"/>
      <c r="K62" s="7"/>
      <c r="L62" s="8"/>
      <c r="M62" s="237" t="s">
        <v>19</v>
      </c>
      <c r="N62" s="237"/>
      <c r="O62" s="237" t="s">
        <v>1</v>
      </c>
      <c r="P62" s="237"/>
      <c r="Q62" s="237"/>
      <c r="R62" s="237" t="s">
        <v>21</v>
      </c>
      <c r="S62" s="237"/>
      <c r="T62" s="237" t="s">
        <v>22</v>
      </c>
      <c r="U62" s="237"/>
      <c r="V62" s="237"/>
      <c r="W62" s="7"/>
    </row>
    <row r="63" spans="1:27" ht="22" customHeight="1">
      <c r="A63" s="237" t="str">
        <f>VLOOKUP(Y61,'個票データ(男子)'!$A:$J,2,0)</f>
        <v/>
      </c>
      <c r="B63" s="237"/>
      <c r="C63" s="237" t="str">
        <f>VLOOKUP(Y61,'個票データ(男子)'!$A:$J,3,0)</f>
        <v/>
      </c>
      <c r="D63" s="237"/>
      <c r="E63" s="237"/>
      <c r="F63" s="237" t="str">
        <f>VLOOKUP(Y61,'個票データ(男子)'!$A:$J,4,0)</f>
        <v/>
      </c>
      <c r="G63" s="237"/>
      <c r="H63" s="237">
        <f>'一覧表(男子)'!$C$6</f>
        <v>0</v>
      </c>
      <c r="I63" s="237"/>
      <c r="J63" s="237"/>
      <c r="K63" s="7"/>
      <c r="L63" s="8"/>
      <c r="M63" s="237" t="str">
        <f>VLOOKUP(AA61,'個票データ(男子)'!$A:$J,2,0)</f>
        <v/>
      </c>
      <c r="N63" s="237"/>
      <c r="O63" s="237" t="str">
        <f>VLOOKUP(AA61,'個票データ(男子)'!$A:$J,3,0)</f>
        <v/>
      </c>
      <c r="P63" s="237"/>
      <c r="Q63" s="237"/>
      <c r="R63" s="237" t="str">
        <f>VLOOKUP(AA61,'個票データ(男子)'!$A:$J,4,0)</f>
        <v/>
      </c>
      <c r="S63" s="237"/>
      <c r="T63" s="237">
        <f>'一覧表(男子)'!$C$6</f>
        <v>0</v>
      </c>
      <c r="U63" s="237"/>
      <c r="V63" s="237"/>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37" t="s">
        <v>12</v>
      </c>
      <c r="B66" s="237"/>
      <c r="C66" s="238">
        <f>VLOOKUP(Y66,'個票データ(男子)'!$A:$J,5,0)</f>
        <v>0</v>
      </c>
      <c r="D66" s="238"/>
      <c r="E66" s="238"/>
      <c r="F66" s="237" t="s">
        <v>18</v>
      </c>
      <c r="G66" s="237"/>
      <c r="H66" s="239">
        <f>VLOOKUP(Y66,'個票データ(男子)'!$A:$J,6,0)</f>
        <v>0</v>
      </c>
      <c r="I66" s="239"/>
      <c r="J66" s="239"/>
      <c r="K66" s="7"/>
      <c r="L66" s="8"/>
      <c r="M66" s="237" t="s">
        <v>12</v>
      </c>
      <c r="N66" s="237"/>
      <c r="O66" s="238">
        <f>VLOOKUP(AA66,'個票データ(男子)'!$A:$J,7,0)</f>
        <v>0</v>
      </c>
      <c r="P66" s="238"/>
      <c r="Q66" s="238"/>
      <c r="R66" s="237" t="s">
        <v>18</v>
      </c>
      <c r="S66" s="237"/>
      <c r="T66" s="239">
        <f>VLOOKUP(AA66,'個票データ(男子)'!$A:$J,8,0)</f>
        <v>0</v>
      </c>
      <c r="U66" s="239"/>
      <c r="V66" s="239"/>
      <c r="W66" s="7"/>
      <c r="Y66" s="9">
        <f t="shared" ref="Y66" si="22">Y61+1</f>
        <v>14</v>
      </c>
      <c r="AA66" s="9">
        <f t="shared" ref="AA66" si="23">AA61+1</f>
        <v>14</v>
      </c>
    </row>
    <row r="67" spans="1:27">
      <c r="A67" s="237" t="s">
        <v>19</v>
      </c>
      <c r="B67" s="237"/>
      <c r="C67" s="237" t="s">
        <v>1</v>
      </c>
      <c r="D67" s="237"/>
      <c r="E67" s="237"/>
      <c r="F67" s="237" t="s">
        <v>21</v>
      </c>
      <c r="G67" s="237"/>
      <c r="H67" s="237" t="s">
        <v>22</v>
      </c>
      <c r="I67" s="237"/>
      <c r="J67" s="237"/>
      <c r="K67" s="7"/>
      <c r="L67" s="8"/>
      <c r="M67" s="237" t="s">
        <v>19</v>
      </c>
      <c r="N67" s="237"/>
      <c r="O67" s="237" t="s">
        <v>1</v>
      </c>
      <c r="P67" s="237"/>
      <c r="Q67" s="237"/>
      <c r="R67" s="237" t="s">
        <v>21</v>
      </c>
      <c r="S67" s="237"/>
      <c r="T67" s="237" t="s">
        <v>22</v>
      </c>
      <c r="U67" s="237"/>
      <c r="V67" s="237"/>
      <c r="W67" s="7"/>
    </row>
    <row r="68" spans="1:27" ht="22" customHeight="1">
      <c r="A68" s="237" t="str">
        <f>VLOOKUP(Y66,'個票データ(男子)'!$A:$J,2,0)</f>
        <v/>
      </c>
      <c r="B68" s="237"/>
      <c r="C68" s="237" t="str">
        <f>VLOOKUP(Y66,'個票データ(男子)'!$A:$J,3,0)</f>
        <v/>
      </c>
      <c r="D68" s="237"/>
      <c r="E68" s="237"/>
      <c r="F68" s="237" t="str">
        <f>VLOOKUP(Y66,'個票データ(男子)'!$A:$J,4,0)</f>
        <v/>
      </c>
      <c r="G68" s="237"/>
      <c r="H68" s="237">
        <f>'一覧表(男子)'!$C$6</f>
        <v>0</v>
      </c>
      <c r="I68" s="237"/>
      <c r="J68" s="237"/>
      <c r="K68" s="7"/>
      <c r="L68" s="8"/>
      <c r="M68" s="237" t="str">
        <f>VLOOKUP(AA66,'個票データ(男子)'!$A:$J,2,0)</f>
        <v/>
      </c>
      <c r="N68" s="237"/>
      <c r="O68" s="237" t="str">
        <f>VLOOKUP(AA66,'個票データ(男子)'!$A:$J,3,0)</f>
        <v/>
      </c>
      <c r="P68" s="237"/>
      <c r="Q68" s="237"/>
      <c r="R68" s="237" t="str">
        <f>VLOOKUP(AA66,'個票データ(男子)'!$A:$J,4,0)</f>
        <v/>
      </c>
      <c r="S68" s="237"/>
      <c r="T68" s="237">
        <f>'一覧表(男子)'!$C$6</f>
        <v>0</v>
      </c>
      <c r="U68" s="237"/>
      <c r="V68" s="237"/>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37" t="s">
        <v>12</v>
      </c>
      <c r="B71" s="237"/>
      <c r="C71" s="238">
        <f>VLOOKUP(Y71,'個票データ(男子)'!$A:$J,5,0)</f>
        <v>0</v>
      </c>
      <c r="D71" s="238"/>
      <c r="E71" s="238"/>
      <c r="F71" s="237" t="s">
        <v>18</v>
      </c>
      <c r="G71" s="237"/>
      <c r="H71" s="239">
        <f>VLOOKUP(Y71,'個票データ(男子)'!$A:$J,6,0)</f>
        <v>0</v>
      </c>
      <c r="I71" s="239"/>
      <c r="J71" s="239"/>
      <c r="K71" s="7"/>
      <c r="L71" s="8"/>
      <c r="M71" s="237" t="s">
        <v>12</v>
      </c>
      <c r="N71" s="237"/>
      <c r="O71" s="238">
        <f>VLOOKUP(AA71,'個票データ(男子)'!$A:$J,7,0)</f>
        <v>0</v>
      </c>
      <c r="P71" s="238"/>
      <c r="Q71" s="238"/>
      <c r="R71" s="237" t="s">
        <v>18</v>
      </c>
      <c r="S71" s="237"/>
      <c r="T71" s="239">
        <f>VLOOKUP(AA71,'個票データ(男子)'!$A:$J,8,0)</f>
        <v>0</v>
      </c>
      <c r="U71" s="239"/>
      <c r="V71" s="239"/>
      <c r="W71" s="7"/>
      <c r="Y71" s="9">
        <f t="shared" ref="Y71" si="24">Y66+1</f>
        <v>15</v>
      </c>
      <c r="AA71" s="9">
        <f t="shared" ref="AA71" si="25">AA66+1</f>
        <v>15</v>
      </c>
    </row>
    <row r="72" spans="1:27">
      <c r="A72" s="237" t="s">
        <v>19</v>
      </c>
      <c r="B72" s="237"/>
      <c r="C72" s="237" t="s">
        <v>1</v>
      </c>
      <c r="D72" s="237"/>
      <c r="E72" s="237"/>
      <c r="F72" s="237" t="s">
        <v>21</v>
      </c>
      <c r="G72" s="237"/>
      <c r="H72" s="237" t="s">
        <v>22</v>
      </c>
      <c r="I72" s="237"/>
      <c r="J72" s="237"/>
      <c r="K72" s="7"/>
      <c r="L72" s="8"/>
      <c r="M72" s="237" t="s">
        <v>19</v>
      </c>
      <c r="N72" s="237"/>
      <c r="O72" s="237" t="s">
        <v>1</v>
      </c>
      <c r="P72" s="237"/>
      <c r="Q72" s="237"/>
      <c r="R72" s="237" t="s">
        <v>21</v>
      </c>
      <c r="S72" s="237"/>
      <c r="T72" s="237" t="s">
        <v>22</v>
      </c>
      <c r="U72" s="237"/>
      <c r="V72" s="237"/>
      <c r="W72" s="7"/>
    </row>
    <row r="73" spans="1:27" ht="22" customHeight="1">
      <c r="A73" s="237" t="str">
        <f>VLOOKUP(Y71,'個票データ(男子)'!$A:$J,2,0)</f>
        <v/>
      </c>
      <c r="B73" s="237"/>
      <c r="C73" s="237" t="str">
        <f>VLOOKUP(Y71,'個票データ(男子)'!$A:$J,3,0)</f>
        <v/>
      </c>
      <c r="D73" s="237"/>
      <c r="E73" s="237"/>
      <c r="F73" s="237" t="str">
        <f>VLOOKUP(Y71,'個票データ(男子)'!$A:$J,4,0)</f>
        <v/>
      </c>
      <c r="G73" s="237"/>
      <c r="H73" s="237">
        <f>'一覧表(男子)'!$C$6</f>
        <v>0</v>
      </c>
      <c r="I73" s="237"/>
      <c r="J73" s="237"/>
      <c r="K73" s="7"/>
      <c r="L73" s="8"/>
      <c r="M73" s="237" t="str">
        <f>VLOOKUP(AA71,'個票データ(男子)'!$A:$J,2,0)</f>
        <v/>
      </c>
      <c r="N73" s="237"/>
      <c r="O73" s="237" t="str">
        <f>VLOOKUP(AA71,'個票データ(男子)'!$A:$J,3,0)</f>
        <v/>
      </c>
      <c r="P73" s="237"/>
      <c r="Q73" s="237"/>
      <c r="R73" s="237" t="str">
        <f>VLOOKUP(AA71,'個票データ(男子)'!$A:$J,4,0)</f>
        <v/>
      </c>
      <c r="S73" s="237"/>
      <c r="T73" s="237">
        <f>'一覧表(男子)'!$C$6</f>
        <v>0</v>
      </c>
      <c r="U73" s="237"/>
      <c r="V73" s="237"/>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37" t="s">
        <v>12</v>
      </c>
      <c r="B76" s="237"/>
      <c r="C76" s="238">
        <f>VLOOKUP(Y76,'個票データ(男子)'!$A:$J,5,0)</f>
        <v>0</v>
      </c>
      <c r="D76" s="238"/>
      <c r="E76" s="238"/>
      <c r="F76" s="237" t="s">
        <v>18</v>
      </c>
      <c r="G76" s="237"/>
      <c r="H76" s="239">
        <f>VLOOKUP(Y76,'個票データ(男子)'!$A:$J,6,0)</f>
        <v>0</v>
      </c>
      <c r="I76" s="239"/>
      <c r="J76" s="239"/>
      <c r="K76" s="7"/>
      <c r="L76" s="8"/>
      <c r="M76" s="237" t="s">
        <v>12</v>
      </c>
      <c r="N76" s="237"/>
      <c r="O76" s="238">
        <f>VLOOKUP(AA76,'個票データ(男子)'!$A:$J,7,0)</f>
        <v>0</v>
      </c>
      <c r="P76" s="238"/>
      <c r="Q76" s="238"/>
      <c r="R76" s="237" t="s">
        <v>18</v>
      </c>
      <c r="S76" s="237"/>
      <c r="T76" s="239">
        <f>VLOOKUP(AA76,'個票データ(男子)'!$A:$J,8,0)</f>
        <v>0</v>
      </c>
      <c r="U76" s="239"/>
      <c r="V76" s="239"/>
      <c r="W76" s="7"/>
      <c r="Y76" s="9">
        <f t="shared" ref="Y76" si="26">Y71+1</f>
        <v>16</v>
      </c>
      <c r="AA76" s="9">
        <f t="shared" ref="AA76" si="27">AA71+1</f>
        <v>16</v>
      </c>
    </row>
    <row r="77" spans="1:27">
      <c r="A77" s="237" t="s">
        <v>19</v>
      </c>
      <c r="B77" s="237"/>
      <c r="C77" s="237" t="s">
        <v>1</v>
      </c>
      <c r="D77" s="237"/>
      <c r="E77" s="237"/>
      <c r="F77" s="237" t="s">
        <v>21</v>
      </c>
      <c r="G77" s="237"/>
      <c r="H77" s="237" t="s">
        <v>22</v>
      </c>
      <c r="I77" s="237"/>
      <c r="J77" s="237"/>
      <c r="K77" s="7"/>
      <c r="L77" s="8"/>
      <c r="M77" s="237" t="s">
        <v>19</v>
      </c>
      <c r="N77" s="237"/>
      <c r="O77" s="237" t="s">
        <v>1</v>
      </c>
      <c r="P77" s="237"/>
      <c r="Q77" s="237"/>
      <c r="R77" s="237" t="s">
        <v>21</v>
      </c>
      <c r="S77" s="237"/>
      <c r="T77" s="237" t="s">
        <v>22</v>
      </c>
      <c r="U77" s="237"/>
      <c r="V77" s="237"/>
      <c r="W77" s="7"/>
    </row>
    <row r="78" spans="1:27" ht="22" customHeight="1">
      <c r="A78" s="237" t="str">
        <f>VLOOKUP(Y76,'個票データ(男子)'!$A:$J,2,0)</f>
        <v/>
      </c>
      <c r="B78" s="237"/>
      <c r="C78" s="237" t="str">
        <f>VLOOKUP(Y76,'個票データ(男子)'!$A:$J,3,0)</f>
        <v/>
      </c>
      <c r="D78" s="237"/>
      <c r="E78" s="237"/>
      <c r="F78" s="237" t="str">
        <f>VLOOKUP(Y76,'個票データ(男子)'!$A:$J,4,0)</f>
        <v/>
      </c>
      <c r="G78" s="237"/>
      <c r="H78" s="237">
        <f>'一覧表(男子)'!$C$6</f>
        <v>0</v>
      </c>
      <c r="I78" s="237"/>
      <c r="J78" s="237"/>
      <c r="K78" s="7"/>
      <c r="L78" s="8"/>
      <c r="M78" s="237" t="str">
        <f>VLOOKUP(AA76,'個票データ(男子)'!$A:$J,2,0)</f>
        <v/>
      </c>
      <c r="N78" s="237"/>
      <c r="O78" s="237" t="str">
        <f>VLOOKUP(AA76,'個票データ(男子)'!$A:$J,3,0)</f>
        <v/>
      </c>
      <c r="P78" s="237"/>
      <c r="Q78" s="237"/>
      <c r="R78" s="237" t="str">
        <f>VLOOKUP(AA76,'個票データ(男子)'!$A:$J,4,0)</f>
        <v/>
      </c>
      <c r="S78" s="237"/>
      <c r="T78" s="237">
        <f>'一覧表(男子)'!$C$6</f>
        <v>0</v>
      </c>
      <c r="U78" s="237"/>
      <c r="V78" s="237"/>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37" t="s">
        <v>12</v>
      </c>
      <c r="B81" s="237"/>
      <c r="C81" s="238">
        <f>VLOOKUP(Y81,'個票データ(男子)'!$A:$J,5,0)</f>
        <v>0</v>
      </c>
      <c r="D81" s="238"/>
      <c r="E81" s="238"/>
      <c r="F81" s="237" t="s">
        <v>18</v>
      </c>
      <c r="G81" s="237"/>
      <c r="H81" s="239">
        <f>VLOOKUP(Y81,'個票データ(男子)'!$A:$J,6,0)</f>
        <v>0</v>
      </c>
      <c r="I81" s="239"/>
      <c r="J81" s="239"/>
      <c r="K81" s="7"/>
      <c r="L81" s="8"/>
      <c r="M81" s="237" t="s">
        <v>12</v>
      </c>
      <c r="N81" s="237"/>
      <c r="O81" s="238">
        <f>VLOOKUP(AA81,'個票データ(男子)'!$A:$J,7,0)</f>
        <v>0</v>
      </c>
      <c r="P81" s="238"/>
      <c r="Q81" s="238"/>
      <c r="R81" s="237" t="s">
        <v>18</v>
      </c>
      <c r="S81" s="237"/>
      <c r="T81" s="239">
        <f>VLOOKUP(AA81,'個票データ(男子)'!$A:$J,8,0)</f>
        <v>0</v>
      </c>
      <c r="U81" s="239"/>
      <c r="V81" s="239"/>
      <c r="W81" s="7"/>
      <c r="Y81" s="9">
        <f t="shared" ref="Y81" si="28">Y76+1</f>
        <v>17</v>
      </c>
      <c r="AA81" s="9">
        <f t="shared" ref="AA81" si="29">AA76+1</f>
        <v>17</v>
      </c>
    </row>
    <row r="82" spans="1:27">
      <c r="A82" s="237" t="s">
        <v>19</v>
      </c>
      <c r="B82" s="237"/>
      <c r="C82" s="237" t="s">
        <v>1</v>
      </c>
      <c r="D82" s="237"/>
      <c r="E82" s="237"/>
      <c r="F82" s="237" t="s">
        <v>21</v>
      </c>
      <c r="G82" s="237"/>
      <c r="H82" s="237" t="s">
        <v>22</v>
      </c>
      <c r="I82" s="237"/>
      <c r="J82" s="237"/>
      <c r="K82" s="7"/>
      <c r="L82" s="8"/>
      <c r="M82" s="237" t="s">
        <v>19</v>
      </c>
      <c r="N82" s="237"/>
      <c r="O82" s="237" t="s">
        <v>1</v>
      </c>
      <c r="P82" s="237"/>
      <c r="Q82" s="237"/>
      <c r="R82" s="237" t="s">
        <v>21</v>
      </c>
      <c r="S82" s="237"/>
      <c r="T82" s="237" t="s">
        <v>22</v>
      </c>
      <c r="U82" s="237"/>
      <c r="V82" s="237"/>
      <c r="W82" s="7"/>
    </row>
    <row r="83" spans="1:27" ht="22" customHeight="1">
      <c r="A83" s="237" t="str">
        <f>VLOOKUP(Y81,'個票データ(男子)'!$A:$J,2,0)</f>
        <v/>
      </c>
      <c r="B83" s="237"/>
      <c r="C83" s="237" t="str">
        <f>VLOOKUP(Y81,'個票データ(男子)'!$A:$J,3,0)</f>
        <v/>
      </c>
      <c r="D83" s="237"/>
      <c r="E83" s="237"/>
      <c r="F83" s="237" t="str">
        <f>VLOOKUP(Y81,'個票データ(男子)'!$A:$J,4,0)</f>
        <v/>
      </c>
      <c r="G83" s="237"/>
      <c r="H83" s="237">
        <f>'一覧表(男子)'!$C$6</f>
        <v>0</v>
      </c>
      <c r="I83" s="237"/>
      <c r="J83" s="237"/>
      <c r="K83" s="7"/>
      <c r="L83" s="8"/>
      <c r="M83" s="237" t="str">
        <f>VLOOKUP(AA81,'個票データ(男子)'!$A:$J,2,0)</f>
        <v/>
      </c>
      <c r="N83" s="237"/>
      <c r="O83" s="237" t="str">
        <f>VLOOKUP(AA81,'個票データ(男子)'!$A:$J,3,0)</f>
        <v/>
      </c>
      <c r="P83" s="237"/>
      <c r="Q83" s="237"/>
      <c r="R83" s="237" t="str">
        <f>VLOOKUP(AA81,'個票データ(男子)'!$A:$J,4,0)</f>
        <v/>
      </c>
      <c r="S83" s="237"/>
      <c r="T83" s="237">
        <f>'一覧表(男子)'!$C$6</f>
        <v>0</v>
      </c>
      <c r="U83" s="237"/>
      <c r="V83" s="237"/>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37" t="s">
        <v>12</v>
      </c>
      <c r="B86" s="237"/>
      <c r="C86" s="238">
        <f>VLOOKUP(Y86,'個票データ(男子)'!$A:$J,5,0)</f>
        <v>0</v>
      </c>
      <c r="D86" s="238"/>
      <c r="E86" s="238"/>
      <c r="F86" s="237" t="s">
        <v>18</v>
      </c>
      <c r="G86" s="237"/>
      <c r="H86" s="239">
        <f>VLOOKUP(Y86,'個票データ(男子)'!$A:$J,6,0)</f>
        <v>0</v>
      </c>
      <c r="I86" s="239"/>
      <c r="J86" s="239"/>
      <c r="K86" s="7"/>
      <c r="L86" s="8"/>
      <c r="M86" s="237" t="s">
        <v>12</v>
      </c>
      <c r="N86" s="237"/>
      <c r="O86" s="238">
        <f>VLOOKUP(AA86,'個票データ(男子)'!$A:$J,7,0)</f>
        <v>0</v>
      </c>
      <c r="P86" s="238"/>
      <c r="Q86" s="238"/>
      <c r="R86" s="237" t="s">
        <v>18</v>
      </c>
      <c r="S86" s="237"/>
      <c r="T86" s="239">
        <f>VLOOKUP(AA86,'個票データ(男子)'!$A:$J,8,0)</f>
        <v>0</v>
      </c>
      <c r="U86" s="239"/>
      <c r="V86" s="239"/>
      <c r="W86" s="7"/>
      <c r="Y86" s="9">
        <f t="shared" ref="Y86" si="30">Y81+1</f>
        <v>18</v>
      </c>
      <c r="AA86" s="9">
        <f t="shared" ref="AA86" si="31">AA81+1</f>
        <v>18</v>
      </c>
    </row>
    <row r="87" spans="1:27">
      <c r="A87" s="237" t="s">
        <v>19</v>
      </c>
      <c r="B87" s="237"/>
      <c r="C87" s="237" t="s">
        <v>1</v>
      </c>
      <c r="D87" s="237"/>
      <c r="E87" s="237"/>
      <c r="F87" s="237" t="s">
        <v>21</v>
      </c>
      <c r="G87" s="237"/>
      <c r="H87" s="237" t="s">
        <v>22</v>
      </c>
      <c r="I87" s="237"/>
      <c r="J87" s="237"/>
      <c r="K87" s="7"/>
      <c r="L87" s="8"/>
      <c r="M87" s="237" t="s">
        <v>19</v>
      </c>
      <c r="N87" s="237"/>
      <c r="O87" s="237" t="s">
        <v>1</v>
      </c>
      <c r="P87" s="237"/>
      <c r="Q87" s="237"/>
      <c r="R87" s="237" t="s">
        <v>21</v>
      </c>
      <c r="S87" s="237"/>
      <c r="T87" s="237" t="s">
        <v>22</v>
      </c>
      <c r="U87" s="237"/>
      <c r="V87" s="237"/>
      <c r="W87" s="7"/>
    </row>
    <row r="88" spans="1:27" ht="22" customHeight="1">
      <c r="A88" s="237" t="str">
        <f>VLOOKUP(Y86,'個票データ(男子)'!$A:$J,2,0)</f>
        <v/>
      </c>
      <c r="B88" s="237"/>
      <c r="C88" s="237" t="str">
        <f>VLOOKUP(Y86,'個票データ(男子)'!$A:$J,3,0)</f>
        <v/>
      </c>
      <c r="D88" s="237"/>
      <c r="E88" s="237"/>
      <c r="F88" s="237" t="str">
        <f>VLOOKUP(Y86,'個票データ(男子)'!$A:$J,4,0)</f>
        <v/>
      </c>
      <c r="G88" s="237"/>
      <c r="H88" s="237">
        <f>'一覧表(男子)'!$C$6</f>
        <v>0</v>
      </c>
      <c r="I88" s="237"/>
      <c r="J88" s="237"/>
      <c r="K88" s="7"/>
      <c r="L88" s="8"/>
      <c r="M88" s="237" t="str">
        <f>VLOOKUP(AA86,'個票データ(男子)'!$A:$J,2,0)</f>
        <v/>
      </c>
      <c r="N88" s="237"/>
      <c r="O88" s="237" t="str">
        <f>VLOOKUP(AA86,'個票データ(男子)'!$A:$J,3,0)</f>
        <v/>
      </c>
      <c r="P88" s="237"/>
      <c r="Q88" s="237"/>
      <c r="R88" s="237" t="str">
        <f>VLOOKUP(AA86,'個票データ(男子)'!$A:$J,4,0)</f>
        <v/>
      </c>
      <c r="S88" s="237"/>
      <c r="T88" s="237">
        <f>'一覧表(男子)'!$C$6</f>
        <v>0</v>
      </c>
      <c r="U88" s="237"/>
      <c r="V88" s="237"/>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37" t="s">
        <v>12</v>
      </c>
      <c r="B91" s="237"/>
      <c r="C91" s="238">
        <f>VLOOKUP(Y91,'個票データ(男子)'!$A:$J,5,0)</f>
        <v>0</v>
      </c>
      <c r="D91" s="238"/>
      <c r="E91" s="238"/>
      <c r="F91" s="237" t="s">
        <v>18</v>
      </c>
      <c r="G91" s="237"/>
      <c r="H91" s="239">
        <f>VLOOKUP(Y91,'個票データ(男子)'!$A:$J,6,0)</f>
        <v>0</v>
      </c>
      <c r="I91" s="239"/>
      <c r="J91" s="239"/>
      <c r="K91" s="7"/>
      <c r="L91" s="8"/>
      <c r="M91" s="237" t="s">
        <v>12</v>
      </c>
      <c r="N91" s="237"/>
      <c r="O91" s="238">
        <f>VLOOKUP(AA91,'個票データ(男子)'!$A:$J,7,0)</f>
        <v>0</v>
      </c>
      <c r="P91" s="238"/>
      <c r="Q91" s="238"/>
      <c r="R91" s="237" t="s">
        <v>18</v>
      </c>
      <c r="S91" s="237"/>
      <c r="T91" s="239">
        <f>VLOOKUP(AA91,'個票データ(男子)'!$A:$J,8,0)</f>
        <v>0</v>
      </c>
      <c r="U91" s="239"/>
      <c r="V91" s="239"/>
      <c r="W91" s="7"/>
      <c r="Y91" s="9">
        <f t="shared" ref="Y91" si="32">Y86+1</f>
        <v>19</v>
      </c>
      <c r="AA91" s="9">
        <f t="shared" ref="AA91" si="33">AA86+1</f>
        <v>19</v>
      </c>
    </row>
    <row r="92" spans="1:27">
      <c r="A92" s="237" t="s">
        <v>19</v>
      </c>
      <c r="B92" s="237"/>
      <c r="C92" s="237" t="s">
        <v>1</v>
      </c>
      <c r="D92" s="237"/>
      <c r="E92" s="237"/>
      <c r="F92" s="237" t="s">
        <v>21</v>
      </c>
      <c r="G92" s="237"/>
      <c r="H92" s="237" t="s">
        <v>22</v>
      </c>
      <c r="I92" s="237"/>
      <c r="J92" s="237"/>
      <c r="K92" s="7"/>
      <c r="L92" s="8"/>
      <c r="M92" s="237" t="s">
        <v>19</v>
      </c>
      <c r="N92" s="237"/>
      <c r="O92" s="237" t="s">
        <v>1</v>
      </c>
      <c r="P92" s="237"/>
      <c r="Q92" s="237"/>
      <c r="R92" s="237" t="s">
        <v>21</v>
      </c>
      <c r="S92" s="237"/>
      <c r="T92" s="237" t="s">
        <v>22</v>
      </c>
      <c r="U92" s="237"/>
      <c r="V92" s="237"/>
      <c r="W92" s="7"/>
    </row>
    <row r="93" spans="1:27" ht="22" customHeight="1">
      <c r="A93" s="237" t="str">
        <f>VLOOKUP(Y91,'個票データ(男子)'!$A:$J,2,0)</f>
        <v/>
      </c>
      <c r="B93" s="237"/>
      <c r="C93" s="237" t="str">
        <f>VLOOKUP(Y91,'個票データ(男子)'!$A:$J,3,0)</f>
        <v/>
      </c>
      <c r="D93" s="237"/>
      <c r="E93" s="237"/>
      <c r="F93" s="237" t="str">
        <f>VLOOKUP(Y91,'個票データ(男子)'!$A:$J,4,0)</f>
        <v/>
      </c>
      <c r="G93" s="237"/>
      <c r="H93" s="237">
        <f>'一覧表(男子)'!$C$6</f>
        <v>0</v>
      </c>
      <c r="I93" s="237"/>
      <c r="J93" s="237"/>
      <c r="K93" s="7"/>
      <c r="L93" s="8"/>
      <c r="M93" s="237" t="str">
        <f>VLOOKUP(AA91,'個票データ(男子)'!$A:$J,2,0)</f>
        <v/>
      </c>
      <c r="N93" s="237"/>
      <c r="O93" s="237" t="str">
        <f>VLOOKUP(AA91,'個票データ(男子)'!$A:$J,3,0)</f>
        <v/>
      </c>
      <c r="P93" s="237"/>
      <c r="Q93" s="237"/>
      <c r="R93" s="237" t="str">
        <f>VLOOKUP(AA91,'個票データ(男子)'!$A:$J,4,0)</f>
        <v/>
      </c>
      <c r="S93" s="237"/>
      <c r="T93" s="237">
        <f>'一覧表(男子)'!$C$6</f>
        <v>0</v>
      </c>
      <c r="U93" s="237"/>
      <c r="V93" s="237"/>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37" t="s">
        <v>12</v>
      </c>
      <c r="B96" s="237"/>
      <c r="C96" s="238">
        <f>VLOOKUP(Y96,'個票データ(男子)'!$A:$J,5,0)</f>
        <v>0</v>
      </c>
      <c r="D96" s="238"/>
      <c r="E96" s="238"/>
      <c r="F96" s="237" t="s">
        <v>18</v>
      </c>
      <c r="G96" s="237"/>
      <c r="H96" s="239">
        <f>VLOOKUP(Y96,'個票データ(男子)'!$A:$J,6,0)</f>
        <v>0</v>
      </c>
      <c r="I96" s="239"/>
      <c r="J96" s="239"/>
      <c r="K96" s="7"/>
      <c r="L96" s="8"/>
      <c r="M96" s="237" t="s">
        <v>12</v>
      </c>
      <c r="N96" s="237"/>
      <c r="O96" s="238">
        <f>VLOOKUP(AA96,'個票データ(男子)'!$A:$J,7,0)</f>
        <v>0</v>
      </c>
      <c r="P96" s="238"/>
      <c r="Q96" s="238"/>
      <c r="R96" s="237" t="s">
        <v>18</v>
      </c>
      <c r="S96" s="237"/>
      <c r="T96" s="239">
        <f>VLOOKUP(AA96,'個票データ(男子)'!$A:$J,8,0)</f>
        <v>0</v>
      </c>
      <c r="U96" s="239"/>
      <c r="V96" s="239"/>
      <c r="W96" s="7"/>
      <c r="Y96" s="9">
        <f t="shared" ref="Y96" si="34">Y91+1</f>
        <v>20</v>
      </c>
      <c r="AA96" s="9">
        <f t="shared" ref="AA96" si="35">AA91+1</f>
        <v>20</v>
      </c>
    </row>
    <row r="97" spans="1:27">
      <c r="A97" s="237" t="s">
        <v>19</v>
      </c>
      <c r="B97" s="237"/>
      <c r="C97" s="237" t="s">
        <v>1</v>
      </c>
      <c r="D97" s="237"/>
      <c r="E97" s="237"/>
      <c r="F97" s="237" t="s">
        <v>21</v>
      </c>
      <c r="G97" s="237"/>
      <c r="H97" s="237" t="s">
        <v>22</v>
      </c>
      <c r="I97" s="237"/>
      <c r="J97" s="237"/>
      <c r="K97" s="7"/>
      <c r="L97" s="8"/>
      <c r="M97" s="237" t="s">
        <v>19</v>
      </c>
      <c r="N97" s="237"/>
      <c r="O97" s="237" t="s">
        <v>1</v>
      </c>
      <c r="P97" s="237"/>
      <c r="Q97" s="237"/>
      <c r="R97" s="237" t="s">
        <v>21</v>
      </c>
      <c r="S97" s="237"/>
      <c r="T97" s="237" t="s">
        <v>22</v>
      </c>
      <c r="U97" s="237"/>
      <c r="V97" s="237"/>
      <c r="W97" s="7"/>
    </row>
    <row r="98" spans="1:27" ht="22" customHeight="1">
      <c r="A98" s="237" t="str">
        <f>VLOOKUP(Y96,'個票データ(男子)'!$A:$J,2,0)</f>
        <v/>
      </c>
      <c r="B98" s="237"/>
      <c r="C98" s="237" t="str">
        <f>VLOOKUP(Y96,'個票データ(男子)'!$A:$J,3,0)</f>
        <v/>
      </c>
      <c r="D98" s="237"/>
      <c r="E98" s="237"/>
      <c r="F98" s="237" t="str">
        <f>VLOOKUP(Y96,'個票データ(男子)'!$A:$J,4,0)</f>
        <v/>
      </c>
      <c r="G98" s="237"/>
      <c r="H98" s="237">
        <f>'一覧表(男子)'!$C$6</f>
        <v>0</v>
      </c>
      <c r="I98" s="237"/>
      <c r="J98" s="237"/>
      <c r="K98" s="7"/>
      <c r="L98" s="8"/>
      <c r="M98" s="237" t="str">
        <f>VLOOKUP(AA96,'個票データ(男子)'!$A:$J,2,0)</f>
        <v/>
      </c>
      <c r="N98" s="237"/>
      <c r="O98" s="237" t="str">
        <f>VLOOKUP(AA96,'個票データ(男子)'!$A:$J,3,0)</f>
        <v/>
      </c>
      <c r="P98" s="237"/>
      <c r="Q98" s="237"/>
      <c r="R98" s="237" t="str">
        <f>VLOOKUP(AA96,'個票データ(男子)'!$A:$J,4,0)</f>
        <v/>
      </c>
      <c r="S98" s="237"/>
      <c r="T98" s="237">
        <f>'一覧表(男子)'!$C$6</f>
        <v>0</v>
      </c>
      <c r="U98" s="237"/>
      <c r="V98" s="237"/>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37" t="s">
        <v>12</v>
      </c>
      <c r="B101" s="237"/>
      <c r="C101" s="238">
        <f>VLOOKUP(Y101,'個票データ(男子)'!$A:$J,5,0)</f>
        <v>0</v>
      </c>
      <c r="D101" s="238"/>
      <c r="E101" s="238"/>
      <c r="F101" s="237" t="s">
        <v>18</v>
      </c>
      <c r="G101" s="237"/>
      <c r="H101" s="239">
        <f>VLOOKUP(Y101,'個票データ(男子)'!$A:$J,6,0)</f>
        <v>0</v>
      </c>
      <c r="I101" s="239"/>
      <c r="J101" s="239"/>
      <c r="K101" s="7"/>
      <c r="L101" s="8"/>
      <c r="M101" s="237" t="s">
        <v>12</v>
      </c>
      <c r="N101" s="237"/>
      <c r="O101" s="238">
        <f>VLOOKUP(AA101,'個票データ(男子)'!$A:$J,7,0)</f>
        <v>0</v>
      </c>
      <c r="P101" s="238"/>
      <c r="Q101" s="238"/>
      <c r="R101" s="237" t="s">
        <v>18</v>
      </c>
      <c r="S101" s="237"/>
      <c r="T101" s="239">
        <f>VLOOKUP(AA101,'個票データ(男子)'!$A:$J,8,0)</f>
        <v>0</v>
      </c>
      <c r="U101" s="239"/>
      <c r="V101" s="239"/>
      <c r="W101" s="7"/>
      <c r="Y101" s="9">
        <f t="shared" ref="Y101" si="36">Y96+1</f>
        <v>21</v>
      </c>
      <c r="AA101" s="9">
        <f t="shared" ref="AA101" si="37">AA96+1</f>
        <v>21</v>
      </c>
    </row>
    <row r="102" spans="1:27">
      <c r="A102" s="237" t="s">
        <v>19</v>
      </c>
      <c r="B102" s="237"/>
      <c r="C102" s="237" t="s">
        <v>1</v>
      </c>
      <c r="D102" s="237"/>
      <c r="E102" s="237"/>
      <c r="F102" s="237" t="s">
        <v>21</v>
      </c>
      <c r="G102" s="237"/>
      <c r="H102" s="237" t="s">
        <v>22</v>
      </c>
      <c r="I102" s="237"/>
      <c r="J102" s="237"/>
      <c r="K102" s="7"/>
      <c r="L102" s="8"/>
      <c r="M102" s="237" t="s">
        <v>19</v>
      </c>
      <c r="N102" s="237"/>
      <c r="O102" s="237" t="s">
        <v>1</v>
      </c>
      <c r="P102" s="237"/>
      <c r="Q102" s="237"/>
      <c r="R102" s="237" t="s">
        <v>21</v>
      </c>
      <c r="S102" s="237"/>
      <c r="T102" s="237" t="s">
        <v>22</v>
      </c>
      <c r="U102" s="237"/>
      <c r="V102" s="237"/>
      <c r="W102" s="7"/>
    </row>
    <row r="103" spans="1:27" ht="22" customHeight="1">
      <c r="A103" s="237" t="str">
        <f>VLOOKUP(Y101,'個票データ(男子)'!$A:$J,2,0)</f>
        <v/>
      </c>
      <c r="B103" s="237"/>
      <c r="C103" s="237" t="str">
        <f>VLOOKUP(Y101,'個票データ(男子)'!$A:$J,3,0)</f>
        <v/>
      </c>
      <c r="D103" s="237"/>
      <c r="E103" s="237"/>
      <c r="F103" s="237" t="str">
        <f>VLOOKUP(Y101,'個票データ(男子)'!$A:$J,4,0)</f>
        <v/>
      </c>
      <c r="G103" s="237"/>
      <c r="H103" s="237">
        <f>'一覧表(男子)'!$C$6</f>
        <v>0</v>
      </c>
      <c r="I103" s="237"/>
      <c r="J103" s="237"/>
      <c r="K103" s="7"/>
      <c r="L103" s="8"/>
      <c r="M103" s="237" t="str">
        <f>VLOOKUP(AA101,'個票データ(男子)'!$A:$J,2,0)</f>
        <v/>
      </c>
      <c r="N103" s="237"/>
      <c r="O103" s="237" t="str">
        <f>VLOOKUP(AA101,'個票データ(男子)'!$A:$J,3,0)</f>
        <v/>
      </c>
      <c r="P103" s="237"/>
      <c r="Q103" s="237"/>
      <c r="R103" s="237" t="str">
        <f>VLOOKUP(AA101,'個票データ(男子)'!$A:$J,4,0)</f>
        <v/>
      </c>
      <c r="S103" s="237"/>
      <c r="T103" s="237">
        <f>'一覧表(男子)'!$C$6</f>
        <v>0</v>
      </c>
      <c r="U103" s="237"/>
      <c r="V103" s="237"/>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37" t="s">
        <v>12</v>
      </c>
      <c r="B106" s="237"/>
      <c r="C106" s="238">
        <f>VLOOKUP(Y106,'個票データ(男子)'!$A:$J,5,0)</f>
        <v>0</v>
      </c>
      <c r="D106" s="238"/>
      <c r="E106" s="238"/>
      <c r="F106" s="237" t="s">
        <v>18</v>
      </c>
      <c r="G106" s="237"/>
      <c r="H106" s="239">
        <f>VLOOKUP(Y106,'個票データ(男子)'!$A:$J,6,0)</f>
        <v>0</v>
      </c>
      <c r="I106" s="239"/>
      <c r="J106" s="239"/>
      <c r="K106" s="7"/>
      <c r="L106" s="8"/>
      <c r="M106" s="237" t="s">
        <v>12</v>
      </c>
      <c r="N106" s="237"/>
      <c r="O106" s="238">
        <f>VLOOKUP(AA106,'個票データ(男子)'!$A:$J,7,0)</f>
        <v>0</v>
      </c>
      <c r="P106" s="238"/>
      <c r="Q106" s="238"/>
      <c r="R106" s="237" t="s">
        <v>18</v>
      </c>
      <c r="S106" s="237"/>
      <c r="T106" s="239">
        <f>VLOOKUP(AA106,'個票データ(男子)'!$A:$J,8,0)</f>
        <v>0</v>
      </c>
      <c r="U106" s="239"/>
      <c r="V106" s="239"/>
      <c r="W106" s="7"/>
      <c r="Y106" s="9">
        <f t="shared" ref="Y106" si="38">Y101+1</f>
        <v>22</v>
      </c>
      <c r="AA106" s="9">
        <f t="shared" ref="AA106" si="39">AA101+1</f>
        <v>22</v>
      </c>
    </row>
    <row r="107" spans="1:27">
      <c r="A107" s="237" t="s">
        <v>19</v>
      </c>
      <c r="B107" s="237"/>
      <c r="C107" s="237" t="s">
        <v>1</v>
      </c>
      <c r="D107" s="237"/>
      <c r="E107" s="237"/>
      <c r="F107" s="237" t="s">
        <v>21</v>
      </c>
      <c r="G107" s="237"/>
      <c r="H107" s="237" t="s">
        <v>22</v>
      </c>
      <c r="I107" s="237"/>
      <c r="J107" s="237"/>
      <c r="K107" s="7"/>
      <c r="L107" s="8"/>
      <c r="M107" s="237" t="s">
        <v>19</v>
      </c>
      <c r="N107" s="237"/>
      <c r="O107" s="237" t="s">
        <v>1</v>
      </c>
      <c r="P107" s="237"/>
      <c r="Q107" s="237"/>
      <c r="R107" s="237" t="s">
        <v>21</v>
      </c>
      <c r="S107" s="237"/>
      <c r="T107" s="237" t="s">
        <v>22</v>
      </c>
      <c r="U107" s="237"/>
      <c r="V107" s="237"/>
      <c r="W107" s="7"/>
    </row>
    <row r="108" spans="1:27" ht="22" customHeight="1">
      <c r="A108" s="237" t="str">
        <f>VLOOKUP(Y106,'個票データ(男子)'!$A:$J,2,0)</f>
        <v/>
      </c>
      <c r="B108" s="237"/>
      <c r="C108" s="237" t="str">
        <f>VLOOKUP(Y106,'個票データ(男子)'!$A:$J,3,0)</f>
        <v/>
      </c>
      <c r="D108" s="237"/>
      <c r="E108" s="237"/>
      <c r="F108" s="237" t="str">
        <f>VLOOKUP(Y106,'個票データ(男子)'!$A:$J,4,0)</f>
        <v/>
      </c>
      <c r="G108" s="237"/>
      <c r="H108" s="237">
        <f>'一覧表(男子)'!$C$6</f>
        <v>0</v>
      </c>
      <c r="I108" s="237"/>
      <c r="J108" s="237"/>
      <c r="K108" s="7"/>
      <c r="L108" s="8"/>
      <c r="M108" s="237" t="str">
        <f>VLOOKUP(AA106,'個票データ(男子)'!$A:$J,2,0)</f>
        <v/>
      </c>
      <c r="N108" s="237"/>
      <c r="O108" s="237" t="str">
        <f>VLOOKUP(AA106,'個票データ(男子)'!$A:$J,3,0)</f>
        <v/>
      </c>
      <c r="P108" s="237"/>
      <c r="Q108" s="237"/>
      <c r="R108" s="237" t="str">
        <f>VLOOKUP(AA106,'個票データ(男子)'!$A:$J,4,0)</f>
        <v/>
      </c>
      <c r="S108" s="237"/>
      <c r="T108" s="237">
        <f>'一覧表(男子)'!$C$6</f>
        <v>0</v>
      </c>
      <c r="U108" s="237"/>
      <c r="V108" s="237"/>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37" t="s">
        <v>12</v>
      </c>
      <c r="B111" s="237"/>
      <c r="C111" s="238">
        <f>VLOOKUP(Y111,'個票データ(男子)'!$A:$J,5,0)</f>
        <v>0</v>
      </c>
      <c r="D111" s="238"/>
      <c r="E111" s="238"/>
      <c r="F111" s="237" t="s">
        <v>18</v>
      </c>
      <c r="G111" s="237"/>
      <c r="H111" s="239">
        <f>VLOOKUP(Y111,'個票データ(男子)'!$A:$J,6,0)</f>
        <v>0</v>
      </c>
      <c r="I111" s="239"/>
      <c r="J111" s="239"/>
      <c r="K111" s="7"/>
      <c r="L111" s="8"/>
      <c r="M111" s="237" t="s">
        <v>12</v>
      </c>
      <c r="N111" s="237"/>
      <c r="O111" s="238">
        <f>VLOOKUP(AA111,'個票データ(男子)'!$A:$J,7,0)</f>
        <v>0</v>
      </c>
      <c r="P111" s="238"/>
      <c r="Q111" s="238"/>
      <c r="R111" s="237" t="s">
        <v>18</v>
      </c>
      <c r="S111" s="237"/>
      <c r="T111" s="239">
        <f>VLOOKUP(AA111,'個票データ(男子)'!$A:$J,8,0)</f>
        <v>0</v>
      </c>
      <c r="U111" s="239"/>
      <c r="V111" s="239"/>
      <c r="W111" s="7"/>
      <c r="Y111" s="9">
        <f t="shared" ref="Y111" si="40">Y106+1</f>
        <v>23</v>
      </c>
      <c r="AA111" s="9">
        <f t="shared" ref="AA111" si="41">AA106+1</f>
        <v>23</v>
      </c>
    </row>
    <row r="112" spans="1:27">
      <c r="A112" s="237" t="s">
        <v>19</v>
      </c>
      <c r="B112" s="237"/>
      <c r="C112" s="237" t="s">
        <v>1</v>
      </c>
      <c r="D112" s="237"/>
      <c r="E112" s="237"/>
      <c r="F112" s="237" t="s">
        <v>21</v>
      </c>
      <c r="G112" s="237"/>
      <c r="H112" s="237" t="s">
        <v>22</v>
      </c>
      <c r="I112" s="237"/>
      <c r="J112" s="237"/>
      <c r="K112" s="7"/>
      <c r="L112" s="8"/>
      <c r="M112" s="237" t="s">
        <v>19</v>
      </c>
      <c r="N112" s="237"/>
      <c r="O112" s="237" t="s">
        <v>1</v>
      </c>
      <c r="P112" s="237"/>
      <c r="Q112" s="237"/>
      <c r="R112" s="237" t="s">
        <v>21</v>
      </c>
      <c r="S112" s="237"/>
      <c r="T112" s="237" t="s">
        <v>22</v>
      </c>
      <c r="U112" s="237"/>
      <c r="V112" s="237"/>
      <c r="W112" s="7"/>
    </row>
    <row r="113" spans="1:27" ht="22" customHeight="1">
      <c r="A113" s="237" t="str">
        <f>VLOOKUP(Y111,'個票データ(男子)'!$A:$J,2,0)</f>
        <v/>
      </c>
      <c r="B113" s="237"/>
      <c r="C113" s="237" t="str">
        <f>VLOOKUP(Y111,'個票データ(男子)'!$A:$J,3,0)</f>
        <v/>
      </c>
      <c r="D113" s="237"/>
      <c r="E113" s="237"/>
      <c r="F113" s="237" t="str">
        <f>VLOOKUP(Y111,'個票データ(男子)'!$A:$J,4,0)</f>
        <v/>
      </c>
      <c r="G113" s="237"/>
      <c r="H113" s="237">
        <f>'一覧表(男子)'!$C$6</f>
        <v>0</v>
      </c>
      <c r="I113" s="237"/>
      <c r="J113" s="237"/>
      <c r="K113" s="7"/>
      <c r="L113" s="8"/>
      <c r="M113" s="237" t="str">
        <f>VLOOKUP(AA111,'個票データ(男子)'!$A:$J,2,0)</f>
        <v/>
      </c>
      <c r="N113" s="237"/>
      <c r="O113" s="237" t="str">
        <f>VLOOKUP(AA111,'個票データ(男子)'!$A:$J,3,0)</f>
        <v/>
      </c>
      <c r="P113" s="237"/>
      <c r="Q113" s="237"/>
      <c r="R113" s="237" t="str">
        <f>VLOOKUP(AA111,'個票データ(男子)'!$A:$J,4,0)</f>
        <v/>
      </c>
      <c r="S113" s="237"/>
      <c r="T113" s="237">
        <f>'一覧表(男子)'!$C$6</f>
        <v>0</v>
      </c>
      <c r="U113" s="237"/>
      <c r="V113" s="237"/>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37" t="s">
        <v>12</v>
      </c>
      <c r="B116" s="237"/>
      <c r="C116" s="238">
        <f>VLOOKUP(Y116,'個票データ(男子)'!$A:$J,5,0)</f>
        <v>0</v>
      </c>
      <c r="D116" s="238"/>
      <c r="E116" s="238"/>
      <c r="F116" s="237" t="s">
        <v>18</v>
      </c>
      <c r="G116" s="237"/>
      <c r="H116" s="239">
        <f>VLOOKUP(Y116,'個票データ(男子)'!$A:$J,6,0)</f>
        <v>0</v>
      </c>
      <c r="I116" s="239"/>
      <c r="J116" s="239"/>
      <c r="K116" s="7"/>
      <c r="L116" s="8"/>
      <c r="M116" s="237" t="s">
        <v>12</v>
      </c>
      <c r="N116" s="237"/>
      <c r="O116" s="238">
        <f>VLOOKUP(AA116,'個票データ(男子)'!$A:$J,7,0)</f>
        <v>0</v>
      </c>
      <c r="P116" s="238"/>
      <c r="Q116" s="238"/>
      <c r="R116" s="237" t="s">
        <v>18</v>
      </c>
      <c r="S116" s="237"/>
      <c r="T116" s="239">
        <f>VLOOKUP(AA116,'個票データ(男子)'!$A:$J,8,0)</f>
        <v>0</v>
      </c>
      <c r="U116" s="239"/>
      <c r="V116" s="239"/>
      <c r="W116" s="7"/>
      <c r="Y116" s="9">
        <f t="shared" ref="Y116" si="42">Y111+1</f>
        <v>24</v>
      </c>
      <c r="AA116" s="9">
        <f t="shared" ref="AA116" si="43">AA111+1</f>
        <v>24</v>
      </c>
    </row>
    <row r="117" spans="1:27">
      <c r="A117" s="237" t="s">
        <v>19</v>
      </c>
      <c r="B117" s="237"/>
      <c r="C117" s="237" t="s">
        <v>1</v>
      </c>
      <c r="D117" s="237"/>
      <c r="E117" s="237"/>
      <c r="F117" s="237" t="s">
        <v>21</v>
      </c>
      <c r="G117" s="237"/>
      <c r="H117" s="237" t="s">
        <v>22</v>
      </c>
      <c r="I117" s="237"/>
      <c r="J117" s="237"/>
      <c r="K117" s="7"/>
      <c r="L117" s="8"/>
      <c r="M117" s="237" t="s">
        <v>19</v>
      </c>
      <c r="N117" s="237"/>
      <c r="O117" s="237" t="s">
        <v>1</v>
      </c>
      <c r="P117" s="237"/>
      <c r="Q117" s="237"/>
      <c r="R117" s="237" t="s">
        <v>21</v>
      </c>
      <c r="S117" s="237"/>
      <c r="T117" s="237" t="s">
        <v>22</v>
      </c>
      <c r="U117" s="237"/>
      <c r="V117" s="237"/>
      <c r="W117" s="7"/>
    </row>
    <row r="118" spans="1:27" ht="22" customHeight="1">
      <c r="A118" s="237" t="str">
        <f>VLOOKUP(Y116,'個票データ(男子)'!$A:$J,2,0)</f>
        <v/>
      </c>
      <c r="B118" s="237"/>
      <c r="C118" s="237" t="str">
        <f>VLOOKUP(Y116,'個票データ(男子)'!$A:$J,3,0)</f>
        <v/>
      </c>
      <c r="D118" s="237"/>
      <c r="E118" s="237"/>
      <c r="F118" s="237" t="str">
        <f>VLOOKUP(Y116,'個票データ(男子)'!$A:$J,4,0)</f>
        <v/>
      </c>
      <c r="G118" s="237"/>
      <c r="H118" s="237">
        <f>'一覧表(男子)'!$C$6</f>
        <v>0</v>
      </c>
      <c r="I118" s="237"/>
      <c r="J118" s="237"/>
      <c r="K118" s="7"/>
      <c r="L118" s="8"/>
      <c r="M118" s="237" t="str">
        <f>VLOOKUP(AA116,'個票データ(男子)'!$A:$J,2,0)</f>
        <v/>
      </c>
      <c r="N118" s="237"/>
      <c r="O118" s="237" t="str">
        <f>VLOOKUP(AA116,'個票データ(男子)'!$A:$J,3,0)</f>
        <v/>
      </c>
      <c r="P118" s="237"/>
      <c r="Q118" s="237"/>
      <c r="R118" s="237" t="str">
        <f>VLOOKUP(AA116,'個票データ(男子)'!$A:$J,4,0)</f>
        <v/>
      </c>
      <c r="S118" s="237"/>
      <c r="T118" s="237">
        <f>'一覧表(男子)'!$C$6</f>
        <v>0</v>
      </c>
      <c r="U118" s="237"/>
      <c r="V118" s="237"/>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37" t="s">
        <v>12</v>
      </c>
      <c r="B121" s="237"/>
      <c r="C121" s="238">
        <f>VLOOKUP(Y121,'個票データ(男子)'!$A:$J,5,0)</f>
        <v>0</v>
      </c>
      <c r="D121" s="238"/>
      <c r="E121" s="238"/>
      <c r="F121" s="237" t="s">
        <v>18</v>
      </c>
      <c r="G121" s="237"/>
      <c r="H121" s="239">
        <f>VLOOKUP(Y121,'個票データ(男子)'!$A:$J,6,0)</f>
        <v>0</v>
      </c>
      <c r="I121" s="239"/>
      <c r="J121" s="239"/>
      <c r="K121" s="7"/>
      <c r="L121" s="8"/>
      <c r="M121" s="237" t="s">
        <v>12</v>
      </c>
      <c r="N121" s="237"/>
      <c r="O121" s="238">
        <f>VLOOKUP(AA121,'個票データ(男子)'!$A:$J,7,0)</f>
        <v>0</v>
      </c>
      <c r="P121" s="238"/>
      <c r="Q121" s="238"/>
      <c r="R121" s="237" t="s">
        <v>18</v>
      </c>
      <c r="S121" s="237"/>
      <c r="T121" s="239">
        <f>VLOOKUP(AA121,'個票データ(男子)'!$A:$J,8,0)</f>
        <v>0</v>
      </c>
      <c r="U121" s="239"/>
      <c r="V121" s="239"/>
      <c r="W121" s="7"/>
      <c r="Y121" s="9">
        <f t="shared" ref="Y121" si="44">Y116+1</f>
        <v>25</v>
      </c>
      <c r="AA121" s="9">
        <f t="shared" ref="AA121" si="45">AA116+1</f>
        <v>25</v>
      </c>
    </row>
    <row r="122" spans="1:27">
      <c r="A122" s="237" t="s">
        <v>19</v>
      </c>
      <c r="B122" s="237"/>
      <c r="C122" s="237" t="s">
        <v>1</v>
      </c>
      <c r="D122" s="237"/>
      <c r="E122" s="237"/>
      <c r="F122" s="237" t="s">
        <v>21</v>
      </c>
      <c r="G122" s="237"/>
      <c r="H122" s="237" t="s">
        <v>22</v>
      </c>
      <c r="I122" s="237"/>
      <c r="J122" s="237"/>
      <c r="K122" s="7"/>
      <c r="L122" s="8"/>
      <c r="M122" s="237" t="s">
        <v>19</v>
      </c>
      <c r="N122" s="237"/>
      <c r="O122" s="237" t="s">
        <v>1</v>
      </c>
      <c r="P122" s="237"/>
      <c r="Q122" s="237"/>
      <c r="R122" s="237" t="s">
        <v>21</v>
      </c>
      <c r="S122" s="237"/>
      <c r="T122" s="237" t="s">
        <v>22</v>
      </c>
      <c r="U122" s="237"/>
      <c r="V122" s="237"/>
      <c r="W122" s="7"/>
    </row>
    <row r="123" spans="1:27" ht="22" customHeight="1">
      <c r="A123" s="237" t="str">
        <f>VLOOKUP(Y121,'個票データ(男子)'!$A:$J,2,0)</f>
        <v/>
      </c>
      <c r="B123" s="237"/>
      <c r="C123" s="237" t="str">
        <f>VLOOKUP(Y121,'個票データ(男子)'!$A:$J,3,0)</f>
        <v/>
      </c>
      <c r="D123" s="237"/>
      <c r="E123" s="237"/>
      <c r="F123" s="237" t="str">
        <f>VLOOKUP(Y121,'個票データ(男子)'!$A:$J,4,0)</f>
        <v/>
      </c>
      <c r="G123" s="237"/>
      <c r="H123" s="237">
        <f>'一覧表(男子)'!$C$6</f>
        <v>0</v>
      </c>
      <c r="I123" s="237"/>
      <c r="J123" s="237"/>
      <c r="K123" s="7"/>
      <c r="L123" s="8"/>
      <c r="M123" s="237" t="str">
        <f>VLOOKUP(AA121,'個票データ(男子)'!$A:$J,2,0)</f>
        <v/>
      </c>
      <c r="N123" s="237"/>
      <c r="O123" s="237" t="str">
        <f>VLOOKUP(AA121,'個票データ(男子)'!$A:$J,3,0)</f>
        <v/>
      </c>
      <c r="P123" s="237"/>
      <c r="Q123" s="237"/>
      <c r="R123" s="237" t="str">
        <f>VLOOKUP(AA121,'個票データ(男子)'!$A:$J,4,0)</f>
        <v/>
      </c>
      <c r="S123" s="237"/>
      <c r="T123" s="237">
        <f>'一覧表(男子)'!$C$6</f>
        <v>0</v>
      </c>
      <c r="U123" s="237"/>
      <c r="V123" s="237"/>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37" t="s">
        <v>12</v>
      </c>
      <c r="B126" s="237"/>
      <c r="C126" s="238">
        <f>VLOOKUP(Y126,'個票データ(男子)'!$A:$J,5,0)</f>
        <v>0</v>
      </c>
      <c r="D126" s="238"/>
      <c r="E126" s="238"/>
      <c r="F126" s="237" t="s">
        <v>18</v>
      </c>
      <c r="G126" s="237"/>
      <c r="H126" s="239">
        <f>VLOOKUP(Y126,'個票データ(男子)'!$A:$J,6,0)</f>
        <v>0</v>
      </c>
      <c r="I126" s="239"/>
      <c r="J126" s="239"/>
      <c r="K126" s="7"/>
      <c r="L126" s="8"/>
      <c r="M126" s="237" t="s">
        <v>12</v>
      </c>
      <c r="N126" s="237"/>
      <c r="O126" s="238">
        <f>VLOOKUP(AA126,'個票データ(男子)'!$A:$J,7,0)</f>
        <v>0</v>
      </c>
      <c r="P126" s="238"/>
      <c r="Q126" s="238"/>
      <c r="R126" s="237" t="s">
        <v>18</v>
      </c>
      <c r="S126" s="237"/>
      <c r="T126" s="239">
        <f>VLOOKUP(AA126,'個票データ(男子)'!$A:$J,8,0)</f>
        <v>0</v>
      </c>
      <c r="U126" s="239"/>
      <c r="V126" s="239"/>
      <c r="W126" s="7"/>
      <c r="Y126" s="9">
        <f t="shared" ref="Y126" si="46">Y121+1</f>
        <v>26</v>
      </c>
      <c r="AA126" s="9">
        <f t="shared" ref="AA126" si="47">AA121+1</f>
        <v>26</v>
      </c>
    </row>
    <row r="127" spans="1:27">
      <c r="A127" s="237" t="s">
        <v>19</v>
      </c>
      <c r="B127" s="237"/>
      <c r="C127" s="237" t="s">
        <v>1</v>
      </c>
      <c r="D127" s="237"/>
      <c r="E127" s="237"/>
      <c r="F127" s="237" t="s">
        <v>21</v>
      </c>
      <c r="G127" s="237"/>
      <c r="H127" s="237" t="s">
        <v>22</v>
      </c>
      <c r="I127" s="237"/>
      <c r="J127" s="237"/>
      <c r="K127" s="7"/>
      <c r="L127" s="8"/>
      <c r="M127" s="237" t="s">
        <v>19</v>
      </c>
      <c r="N127" s="237"/>
      <c r="O127" s="237" t="s">
        <v>1</v>
      </c>
      <c r="P127" s="237"/>
      <c r="Q127" s="237"/>
      <c r="R127" s="237" t="s">
        <v>21</v>
      </c>
      <c r="S127" s="237"/>
      <c r="T127" s="237" t="s">
        <v>22</v>
      </c>
      <c r="U127" s="237"/>
      <c r="V127" s="237"/>
      <c r="W127" s="7"/>
    </row>
    <row r="128" spans="1:27" ht="22" customHeight="1">
      <c r="A128" s="237" t="str">
        <f>VLOOKUP(Y126,'個票データ(男子)'!$A:$J,2,0)</f>
        <v/>
      </c>
      <c r="B128" s="237"/>
      <c r="C128" s="237" t="str">
        <f>VLOOKUP(Y126,'個票データ(男子)'!$A:$J,3,0)</f>
        <v/>
      </c>
      <c r="D128" s="237"/>
      <c r="E128" s="237"/>
      <c r="F128" s="237" t="str">
        <f>VLOOKUP(Y126,'個票データ(男子)'!$A:$J,4,0)</f>
        <v/>
      </c>
      <c r="G128" s="237"/>
      <c r="H128" s="237">
        <f>'一覧表(男子)'!$C$6</f>
        <v>0</v>
      </c>
      <c r="I128" s="237"/>
      <c r="J128" s="237"/>
      <c r="K128" s="7"/>
      <c r="L128" s="8"/>
      <c r="M128" s="237" t="str">
        <f>VLOOKUP(AA126,'個票データ(男子)'!$A:$J,2,0)</f>
        <v/>
      </c>
      <c r="N128" s="237"/>
      <c r="O128" s="237" t="str">
        <f>VLOOKUP(AA126,'個票データ(男子)'!$A:$J,3,0)</f>
        <v/>
      </c>
      <c r="P128" s="237"/>
      <c r="Q128" s="237"/>
      <c r="R128" s="237" t="str">
        <f>VLOOKUP(AA126,'個票データ(男子)'!$A:$J,4,0)</f>
        <v/>
      </c>
      <c r="S128" s="237"/>
      <c r="T128" s="237">
        <f>'一覧表(男子)'!$C$6</f>
        <v>0</v>
      </c>
      <c r="U128" s="237"/>
      <c r="V128" s="237"/>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37" t="s">
        <v>12</v>
      </c>
      <c r="B131" s="237"/>
      <c r="C131" s="238">
        <f>VLOOKUP(Y131,'個票データ(男子)'!$A:$J,5,0)</f>
        <v>0</v>
      </c>
      <c r="D131" s="238"/>
      <c r="E131" s="238"/>
      <c r="F131" s="237" t="s">
        <v>18</v>
      </c>
      <c r="G131" s="237"/>
      <c r="H131" s="239">
        <f>VLOOKUP(Y131,'個票データ(男子)'!$A:$J,6,0)</f>
        <v>0</v>
      </c>
      <c r="I131" s="239"/>
      <c r="J131" s="239"/>
      <c r="K131" s="7"/>
      <c r="L131" s="8"/>
      <c r="M131" s="237" t="s">
        <v>12</v>
      </c>
      <c r="N131" s="237"/>
      <c r="O131" s="238">
        <f>VLOOKUP(AA131,'個票データ(男子)'!$A:$J,7,0)</f>
        <v>0</v>
      </c>
      <c r="P131" s="238"/>
      <c r="Q131" s="238"/>
      <c r="R131" s="237" t="s">
        <v>18</v>
      </c>
      <c r="S131" s="237"/>
      <c r="T131" s="239">
        <f>VLOOKUP(AA131,'個票データ(男子)'!$A:$J,8,0)</f>
        <v>0</v>
      </c>
      <c r="U131" s="239"/>
      <c r="V131" s="239"/>
      <c r="W131" s="7"/>
      <c r="Y131" s="9">
        <f t="shared" ref="Y131" si="48">Y126+1</f>
        <v>27</v>
      </c>
      <c r="AA131" s="9">
        <f t="shared" ref="AA131" si="49">AA126+1</f>
        <v>27</v>
      </c>
    </row>
    <row r="132" spans="1:27">
      <c r="A132" s="237" t="s">
        <v>19</v>
      </c>
      <c r="B132" s="237"/>
      <c r="C132" s="237" t="s">
        <v>1</v>
      </c>
      <c r="D132" s="237"/>
      <c r="E132" s="237"/>
      <c r="F132" s="237" t="s">
        <v>21</v>
      </c>
      <c r="G132" s="237"/>
      <c r="H132" s="237" t="s">
        <v>22</v>
      </c>
      <c r="I132" s="237"/>
      <c r="J132" s="237"/>
      <c r="K132" s="7"/>
      <c r="L132" s="8"/>
      <c r="M132" s="237" t="s">
        <v>19</v>
      </c>
      <c r="N132" s="237"/>
      <c r="O132" s="237" t="s">
        <v>1</v>
      </c>
      <c r="P132" s="237"/>
      <c r="Q132" s="237"/>
      <c r="R132" s="237" t="s">
        <v>21</v>
      </c>
      <c r="S132" s="237"/>
      <c r="T132" s="237" t="s">
        <v>22</v>
      </c>
      <c r="U132" s="237"/>
      <c r="V132" s="237"/>
      <c r="W132" s="7"/>
    </row>
    <row r="133" spans="1:27" ht="22" customHeight="1">
      <c r="A133" s="237" t="str">
        <f>VLOOKUP(Y131,'個票データ(男子)'!$A:$J,2,0)</f>
        <v/>
      </c>
      <c r="B133" s="237"/>
      <c r="C133" s="237" t="str">
        <f>VLOOKUP(Y131,'個票データ(男子)'!$A:$J,3,0)</f>
        <v/>
      </c>
      <c r="D133" s="237"/>
      <c r="E133" s="237"/>
      <c r="F133" s="237" t="str">
        <f>VLOOKUP(Y131,'個票データ(男子)'!$A:$J,4,0)</f>
        <v/>
      </c>
      <c r="G133" s="237"/>
      <c r="H133" s="237">
        <f>'一覧表(男子)'!$C$6</f>
        <v>0</v>
      </c>
      <c r="I133" s="237"/>
      <c r="J133" s="237"/>
      <c r="K133" s="7"/>
      <c r="L133" s="8"/>
      <c r="M133" s="237" t="str">
        <f>VLOOKUP(AA131,'個票データ(男子)'!$A:$J,2,0)</f>
        <v/>
      </c>
      <c r="N133" s="237"/>
      <c r="O133" s="237" t="str">
        <f>VLOOKUP(AA131,'個票データ(男子)'!$A:$J,3,0)</f>
        <v/>
      </c>
      <c r="P133" s="237"/>
      <c r="Q133" s="237"/>
      <c r="R133" s="237" t="str">
        <f>VLOOKUP(AA131,'個票データ(男子)'!$A:$J,4,0)</f>
        <v/>
      </c>
      <c r="S133" s="237"/>
      <c r="T133" s="237">
        <f>'一覧表(男子)'!$C$6</f>
        <v>0</v>
      </c>
      <c r="U133" s="237"/>
      <c r="V133" s="237"/>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37" t="s">
        <v>12</v>
      </c>
      <c r="B136" s="237"/>
      <c r="C136" s="238">
        <f>VLOOKUP(Y136,'個票データ(男子)'!$A:$J,5,0)</f>
        <v>0</v>
      </c>
      <c r="D136" s="238"/>
      <c r="E136" s="238"/>
      <c r="F136" s="237" t="s">
        <v>18</v>
      </c>
      <c r="G136" s="237"/>
      <c r="H136" s="239">
        <f>VLOOKUP(Y136,'個票データ(男子)'!$A:$J,6,0)</f>
        <v>0</v>
      </c>
      <c r="I136" s="239"/>
      <c r="J136" s="239"/>
      <c r="K136" s="7"/>
      <c r="L136" s="8"/>
      <c r="M136" s="237" t="s">
        <v>12</v>
      </c>
      <c r="N136" s="237"/>
      <c r="O136" s="238">
        <f>VLOOKUP(AA136,'個票データ(男子)'!$A:$J,7,0)</f>
        <v>0</v>
      </c>
      <c r="P136" s="238"/>
      <c r="Q136" s="238"/>
      <c r="R136" s="237" t="s">
        <v>18</v>
      </c>
      <c r="S136" s="237"/>
      <c r="T136" s="239">
        <f>VLOOKUP(AA136,'個票データ(男子)'!$A:$J,8,0)</f>
        <v>0</v>
      </c>
      <c r="U136" s="239"/>
      <c r="V136" s="239"/>
      <c r="W136" s="7"/>
      <c r="Y136" s="9">
        <f t="shared" ref="Y136" si="50">Y131+1</f>
        <v>28</v>
      </c>
      <c r="AA136" s="9">
        <f t="shared" ref="AA136" si="51">AA131+1</f>
        <v>28</v>
      </c>
    </row>
    <row r="137" spans="1:27">
      <c r="A137" s="237" t="s">
        <v>19</v>
      </c>
      <c r="B137" s="237"/>
      <c r="C137" s="237" t="s">
        <v>1</v>
      </c>
      <c r="D137" s="237"/>
      <c r="E137" s="237"/>
      <c r="F137" s="237" t="s">
        <v>21</v>
      </c>
      <c r="G137" s="237"/>
      <c r="H137" s="237" t="s">
        <v>22</v>
      </c>
      <c r="I137" s="237"/>
      <c r="J137" s="237"/>
      <c r="K137" s="7"/>
      <c r="L137" s="8"/>
      <c r="M137" s="237" t="s">
        <v>19</v>
      </c>
      <c r="N137" s="237"/>
      <c r="O137" s="237" t="s">
        <v>1</v>
      </c>
      <c r="P137" s="237"/>
      <c r="Q137" s="237"/>
      <c r="R137" s="237" t="s">
        <v>21</v>
      </c>
      <c r="S137" s="237"/>
      <c r="T137" s="237" t="s">
        <v>22</v>
      </c>
      <c r="U137" s="237"/>
      <c r="V137" s="237"/>
      <c r="W137" s="7"/>
    </row>
    <row r="138" spans="1:27" ht="22" customHeight="1">
      <c r="A138" s="237" t="str">
        <f>VLOOKUP(Y136,'個票データ(男子)'!$A:$J,2,0)</f>
        <v/>
      </c>
      <c r="B138" s="237"/>
      <c r="C138" s="237" t="str">
        <f>VLOOKUP(Y136,'個票データ(男子)'!$A:$J,3,0)</f>
        <v/>
      </c>
      <c r="D138" s="237"/>
      <c r="E138" s="237"/>
      <c r="F138" s="237" t="str">
        <f>VLOOKUP(Y136,'個票データ(男子)'!$A:$J,4,0)</f>
        <v/>
      </c>
      <c r="G138" s="237"/>
      <c r="H138" s="237">
        <f>'一覧表(男子)'!$C$6</f>
        <v>0</v>
      </c>
      <c r="I138" s="237"/>
      <c r="J138" s="237"/>
      <c r="K138" s="7"/>
      <c r="L138" s="8"/>
      <c r="M138" s="237" t="str">
        <f>VLOOKUP(AA136,'個票データ(男子)'!$A:$J,2,0)</f>
        <v/>
      </c>
      <c r="N138" s="237"/>
      <c r="O138" s="237" t="str">
        <f>VLOOKUP(AA136,'個票データ(男子)'!$A:$J,3,0)</f>
        <v/>
      </c>
      <c r="P138" s="237"/>
      <c r="Q138" s="237"/>
      <c r="R138" s="237" t="str">
        <f>VLOOKUP(AA136,'個票データ(男子)'!$A:$J,4,0)</f>
        <v/>
      </c>
      <c r="S138" s="237"/>
      <c r="T138" s="237">
        <f>'一覧表(男子)'!$C$6</f>
        <v>0</v>
      </c>
      <c r="U138" s="237"/>
      <c r="V138" s="237"/>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37" t="s">
        <v>12</v>
      </c>
      <c r="B141" s="237"/>
      <c r="C141" s="238">
        <f>VLOOKUP(Y141,'個票データ(男子)'!$A:$J,5,0)</f>
        <v>0</v>
      </c>
      <c r="D141" s="238"/>
      <c r="E141" s="238"/>
      <c r="F141" s="237" t="s">
        <v>18</v>
      </c>
      <c r="G141" s="237"/>
      <c r="H141" s="239">
        <f>VLOOKUP(Y141,'個票データ(男子)'!$A:$J,6,0)</f>
        <v>0</v>
      </c>
      <c r="I141" s="239"/>
      <c r="J141" s="239"/>
      <c r="K141" s="7"/>
      <c r="L141" s="8"/>
      <c r="M141" s="237" t="s">
        <v>12</v>
      </c>
      <c r="N141" s="237"/>
      <c r="O141" s="238">
        <f>VLOOKUP(AA141,'個票データ(男子)'!$A:$J,7,0)</f>
        <v>0</v>
      </c>
      <c r="P141" s="238"/>
      <c r="Q141" s="238"/>
      <c r="R141" s="237" t="s">
        <v>18</v>
      </c>
      <c r="S141" s="237"/>
      <c r="T141" s="239">
        <f>VLOOKUP(AA141,'個票データ(男子)'!$A:$J,8,0)</f>
        <v>0</v>
      </c>
      <c r="U141" s="239"/>
      <c r="V141" s="239"/>
      <c r="W141" s="7"/>
      <c r="Y141" s="9">
        <f t="shared" ref="Y141" si="52">Y136+1</f>
        <v>29</v>
      </c>
      <c r="AA141" s="9">
        <f t="shared" ref="AA141" si="53">AA136+1</f>
        <v>29</v>
      </c>
    </row>
    <row r="142" spans="1:27">
      <c r="A142" s="237" t="s">
        <v>19</v>
      </c>
      <c r="B142" s="237"/>
      <c r="C142" s="237" t="s">
        <v>1</v>
      </c>
      <c r="D142" s="237"/>
      <c r="E142" s="237"/>
      <c r="F142" s="237" t="s">
        <v>21</v>
      </c>
      <c r="G142" s="237"/>
      <c r="H142" s="237" t="s">
        <v>22</v>
      </c>
      <c r="I142" s="237"/>
      <c r="J142" s="237"/>
      <c r="K142" s="7"/>
      <c r="L142" s="8"/>
      <c r="M142" s="237" t="s">
        <v>19</v>
      </c>
      <c r="N142" s="237"/>
      <c r="O142" s="237" t="s">
        <v>1</v>
      </c>
      <c r="P142" s="237"/>
      <c r="Q142" s="237"/>
      <c r="R142" s="237" t="s">
        <v>21</v>
      </c>
      <c r="S142" s="237"/>
      <c r="T142" s="237" t="s">
        <v>22</v>
      </c>
      <c r="U142" s="237"/>
      <c r="V142" s="237"/>
      <c r="W142" s="7"/>
    </row>
    <row r="143" spans="1:27" ht="22" customHeight="1">
      <c r="A143" s="237" t="str">
        <f>VLOOKUP(Y141,'個票データ(男子)'!$A:$J,2,0)</f>
        <v/>
      </c>
      <c r="B143" s="237"/>
      <c r="C143" s="237" t="str">
        <f>VLOOKUP(Y141,'個票データ(男子)'!$A:$J,3,0)</f>
        <v/>
      </c>
      <c r="D143" s="237"/>
      <c r="E143" s="237"/>
      <c r="F143" s="237" t="str">
        <f>VLOOKUP(Y141,'個票データ(男子)'!$A:$J,4,0)</f>
        <v/>
      </c>
      <c r="G143" s="237"/>
      <c r="H143" s="237">
        <f>'一覧表(男子)'!$C$6</f>
        <v>0</v>
      </c>
      <c r="I143" s="237"/>
      <c r="J143" s="237"/>
      <c r="K143" s="7"/>
      <c r="L143" s="8"/>
      <c r="M143" s="237" t="str">
        <f>VLOOKUP(AA141,'個票データ(男子)'!$A:$J,2,0)</f>
        <v/>
      </c>
      <c r="N143" s="237"/>
      <c r="O143" s="237" t="str">
        <f>VLOOKUP(AA141,'個票データ(男子)'!$A:$J,3,0)</f>
        <v/>
      </c>
      <c r="P143" s="237"/>
      <c r="Q143" s="237"/>
      <c r="R143" s="237" t="str">
        <f>VLOOKUP(AA141,'個票データ(男子)'!$A:$J,4,0)</f>
        <v/>
      </c>
      <c r="S143" s="237"/>
      <c r="T143" s="237">
        <f>'一覧表(男子)'!$C$6</f>
        <v>0</v>
      </c>
      <c r="U143" s="237"/>
      <c r="V143" s="237"/>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37" t="s">
        <v>12</v>
      </c>
      <c r="B146" s="237"/>
      <c r="C146" s="238">
        <f>VLOOKUP(Y146,'個票データ(男子)'!$A:$J,5,0)</f>
        <v>0</v>
      </c>
      <c r="D146" s="238"/>
      <c r="E146" s="238"/>
      <c r="F146" s="237" t="s">
        <v>18</v>
      </c>
      <c r="G146" s="237"/>
      <c r="H146" s="239">
        <f>VLOOKUP(Y146,'個票データ(男子)'!$A:$J,6,0)</f>
        <v>0</v>
      </c>
      <c r="I146" s="239"/>
      <c r="J146" s="239"/>
      <c r="K146" s="7"/>
      <c r="L146" s="8"/>
      <c r="M146" s="237" t="s">
        <v>12</v>
      </c>
      <c r="N146" s="237"/>
      <c r="O146" s="238">
        <f>VLOOKUP(AA146,'個票データ(男子)'!$A:$J,7,0)</f>
        <v>0</v>
      </c>
      <c r="P146" s="238"/>
      <c r="Q146" s="238"/>
      <c r="R146" s="237" t="s">
        <v>18</v>
      </c>
      <c r="S146" s="237"/>
      <c r="T146" s="239">
        <f>VLOOKUP(AA146,'個票データ(男子)'!$A:$J,8,0)</f>
        <v>0</v>
      </c>
      <c r="U146" s="239"/>
      <c r="V146" s="239"/>
      <c r="W146" s="7"/>
      <c r="Y146" s="9">
        <f t="shared" ref="Y146" si="54">Y141+1</f>
        <v>30</v>
      </c>
      <c r="AA146" s="9">
        <f t="shared" ref="AA146" si="55">AA141+1</f>
        <v>30</v>
      </c>
    </row>
    <row r="147" spans="1:27">
      <c r="A147" s="237" t="s">
        <v>19</v>
      </c>
      <c r="B147" s="237"/>
      <c r="C147" s="237" t="s">
        <v>1</v>
      </c>
      <c r="D147" s="237"/>
      <c r="E147" s="237"/>
      <c r="F147" s="237" t="s">
        <v>21</v>
      </c>
      <c r="G147" s="237"/>
      <c r="H147" s="237" t="s">
        <v>22</v>
      </c>
      <c r="I147" s="237"/>
      <c r="J147" s="237"/>
      <c r="K147" s="7"/>
      <c r="L147" s="8"/>
      <c r="M147" s="237" t="s">
        <v>19</v>
      </c>
      <c r="N147" s="237"/>
      <c r="O147" s="237" t="s">
        <v>1</v>
      </c>
      <c r="P147" s="237"/>
      <c r="Q147" s="237"/>
      <c r="R147" s="237" t="s">
        <v>21</v>
      </c>
      <c r="S147" s="237"/>
      <c r="T147" s="237" t="s">
        <v>22</v>
      </c>
      <c r="U147" s="237"/>
      <c r="V147" s="237"/>
      <c r="W147" s="7"/>
    </row>
    <row r="148" spans="1:27" ht="22" customHeight="1">
      <c r="A148" s="237" t="str">
        <f>VLOOKUP(Y146,'個票データ(男子)'!$A:$J,2,0)</f>
        <v/>
      </c>
      <c r="B148" s="237"/>
      <c r="C148" s="237" t="str">
        <f>VLOOKUP(Y146,'個票データ(男子)'!$A:$J,3,0)</f>
        <v/>
      </c>
      <c r="D148" s="237"/>
      <c r="E148" s="237"/>
      <c r="F148" s="237" t="str">
        <f>VLOOKUP(Y146,'個票データ(男子)'!$A:$J,4,0)</f>
        <v/>
      </c>
      <c r="G148" s="237"/>
      <c r="H148" s="237">
        <f>'一覧表(男子)'!$C$6</f>
        <v>0</v>
      </c>
      <c r="I148" s="237"/>
      <c r="J148" s="237"/>
      <c r="K148" s="7"/>
      <c r="L148" s="8"/>
      <c r="M148" s="237" t="str">
        <f>VLOOKUP(AA146,'個票データ(男子)'!$A:$J,2,0)</f>
        <v/>
      </c>
      <c r="N148" s="237"/>
      <c r="O148" s="237" t="str">
        <f>VLOOKUP(AA146,'個票データ(男子)'!$A:$J,3,0)</f>
        <v/>
      </c>
      <c r="P148" s="237"/>
      <c r="Q148" s="237"/>
      <c r="R148" s="237" t="str">
        <f>VLOOKUP(AA146,'個票データ(男子)'!$A:$J,4,0)</f>
        <v/>
      </c>
      <c r="S148" s="237"/>
      <c r="T148" s="237">
        <f>'一覧表(男子)'!$C$6</f>
        <v>0</v>
      </c>
      <c r="U148" s="237"/>
      <c r="V148" s="237"/>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37" t="s">
        <v>12</v>
      </c>
      <c r="B151" s="237"/>
      <c r="C151" s="238">
        <f>VLOOKUP(Y151,'個票データ(男子)'!$A:$J,5,0)</f>
        <v>0</v>
      </c>
      <c r="D151" s="238"/>
      <c r="E151" s="238"/>
      <c r="F151" s="237" t="s">
        <v>18</v>
      </c>
      <c r="G151" s="237"/>
      <c r="H151" s="239">
        <f>VLOOKUP(Y151,'個票データ(男子)'!$A:$J,6,0)</f>
        <v>0</v>
      </c>
      <c r="I151" s="239"/>
      <c r="J151" s="239"/>
      <c r="K151" s="7"/>
      <c r="L151" s="8"/>
      <c r="M151" s="237" t="s">
        <v>12</v>
      </c>
      <c r="N151" s="237"/>
      <c r="O151" s="238">
        <f>VLOOKUP(AA151,'個票データ(男子)'!$A:$J,7,0)</f>
        <v>0</v>
      </c>
      <c r="P151" s="238"/>
      <c r="Q151" s="238"/>
      <c r="R151" s="237" t="s">
        <v>18</v>
      </c>
      <c r="S151" s="237"/>
      <c r="T151" s="239">
        <f>VLOOKUP(AA151,'個票データ(男子)'!$A:$J,8,0)</f>
        <v>0</v>
      </c>
      <c r="U151" s="239"/>
      <c r="V151" s="239"/>
      <c r="W151" s="7"/>
      <c r="Y151" s="9">
        <f t="shared" ref="Y151" si="56">Y146+1</f>
        <v>31</v>
      </c>
      <c r="AA151" s="9">
        <f t="shared" ref="AA151" si="57">AA146+1</f>
        <v>31</v>
      </c>
    </row>
    <row r="152" spans="1:27">
      <c r="A152" s="237" t="s">
        <v>19</v>
      </c>
      <c r="B152" s="237"/>
      <c r="C152" s="237" t="s">
        <v>1</v>
      </c>
      <c r="D152" s="237"/>
      <c r="E152" s="237"/>
      <c r="F152" s="237" t="s">
        <v>21</v>
      </c>
      <c r="G152" s="237"/>
      <c r="H152" s="237" t="s">
        <v>22</v>
      </c>
      <c r="I152" s="237"/>
      <c r="J152" s="237"/>
      <c r="K152" s="7"/>
      <c r="L152" s="8"/>
      <c r="M152" s="237" t="s">
        <v>19</v>
      </c>
      <c r="N152" s="237"/>
      <c r="O152" s="237" t="s">
        <v>1</v>
      </c>
      <c r="P152" s="237"/>
      <c r="Q152" s="237"/>
      <c r="R152" s="237" t="s">
        <v>21</v>
      </c>
      <c r="S152" s="237"/>
      <c r="T152" s="237" t="s">
        <v>22</v>
      </c>
      <c r="U152" s="237"/>
      <c r="V152" s="237"/>
      <c r="W152" s="7"/>
    </row>
    <row r="153" spans="1:27" ht="22" customHeight="1">
      <c r="A153" s="237" t="str">
        <f>VLOOKUP(Y151,'個票データ(男子)'!$A:$J,2,0)</f>
        <v/>
      </c>
      <c r="B153" s="237"/>
      <c r="C153" s="237" t="str">
        <f>VLOOKUP(Y151,'個票データ(男子)'!$A:$J,3,0)</f>
        <v/>
      </c>
      <c r="D153" s="237"/>
      <c r="E153" s="237"/>
      <c r="F153" s="237" t="str">
        <f>VLOOKUP(Y151,'個票データ(男子)'!$A:$J,4,0)</f>
        <v/>
      </c>
      <c r="G153" s="237"/>
      <c r="H153" s="237">
        <f>'一覧表(男子)'!$C$6</f>
        <v>0</v>
      </c>
      <c r="I153" s="237"/>
      <c r="J153" s="237"/>
      <c r="K153" s="7"/>
      <c r="L153" s="8"/>
      <c r="M153" s="237" t="str">
        <f>VLOOKUP(AA151,'個票データ(男子)'!$A:$J,2,0)</f>
        <v/>
      </c>
      <c r="N153" s="237"/>
      <c r="O153" s="237" t="str">
        <f>VLOOKUP(AA151,'個票データ(男子)'!$A:$J,3,0)</f>
        <v/>
      </c>
      <c r="P153" s="237"/>
      <c r="Q153" s="237"/>
      <c r="R153" s="237" t="str">
        <f>VLOOKUP(AA151,'個票データ(男子)'!$A:$J,4,0)</f>
        <v/>
      </c>
      <c r="S153" s="237"/>
      <c r="T153" s="237">
        <f>'一覧表(男子)'!$C$6</f>
        <v>0</v>
      </c>
      <c r="U153" s="237"/>
      <c r="V153" s="237"/>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37" t="s">
        <v>12</v>
      </c>
      <c r="B156" s="237"/>
      <c r="C156" s="238">
        <f>VLOOKUP(Y156,'個票データ(男子)'!$A:$J,5,0)</f>
        <v>0</v>
      </c>
      <c r="D156" s="238"/>
      <c r="E156" s="238"/>
      <c r="F156" s="237" t="s">
        <v>18</v>
      </c>
      <c r="G156" s="237"/>
      <c r="H156" s="239">
        <f>VLOOKUP(Y156,'個票データ(男子)'!$A:$J,6,0)</f>
        <v>0</v>
      </c>
      <c r="I156" s="239"/>
      <c r="J156" s="239"/>
      <c r="K156" s="7"/>
      <c r="L156" s="8"/>
      <c r="M156" s="237" t="s">
        <v>12</v>
      </c>
      <c r="N156" s="237"/>
      <c r="O156" s="238">
        <f>VLOOKUP(AA156,'個票データ(男子)'!$A:$J,7,0)</f>
        <v>0</v>
      </c>
      <c r="P156" s="238"/>
      <c r="Q156" s="238"/>
      <c r="R156" s="237" t="s">
        <v>18</v>
      </c>
      <c r="S156" s="237"/>
      <c r="T156" s="239">
        <f>VLOOKUP(AA156,'個票データ(男子)'!$A:$J,8,0)</f>
        <v>0</v>
      </c>
      <c r="U156" s="239"/>
      <c r="V156" s="239"/>
      <c r="W156" s="7"/>
      <c r="Y156" s="9">
        <f t="shared" ref="Y156" si="58">Y151+1</f>
        <v>32</v>
      </c>
      <c r="AA156" s="9">
        <f t="shared" ref="AA156" si="59">AA151+1</f>
        <v>32</v>
      </c>
    </row>
    <row r="157" spans="1:27">
      <c r="A157" s="237" t="s">
        <v>19</v>
      </c>
      <c r="B157" s="237"/>
      <c r="C157" s="237" t="s">
        <v>1</v>
      </c>
      <c r="D157" s="237"/>
      <c r="E157" s="237"/>
      <c r="F157" s="237" t="s">
        <v>21</v>
      </c>
      <c r="G157" s="237"/>
      <c r="H157" s="237" t="s">
        <v>22</v>
      </c>
      <c r="I157" s="237"/>
      <c r="J157" s="237"/>
      <c r="K157" s="7"/>
      <c r="L157" s="8"/>
      <c r="M157" s="237" t="s">
        <v>19</v>
      </c>
      <c r="N157" s="237"/>
      <c r="O157" s="237" t="s">
        <v>1</v>
      </c>
      <c r="P157" s="237"/>
      <c r="Q157" s="237"/>
      <c r="R157" s="237" t="s">
        <v>21</v>
      </c>
      <c r="S157" s="237"/>
      <c r="T157" s="237" t="s">
        <v>22</v>
      </c>
      <c r="U157" s="237"/>
      <c r="V157" s="237"/>
      <c r="W157" s="7"/>
    </row>
    <row r="158" spans="1:27" ht="22" customHeight="1">
      <c r="A158" s="237" t="str">
        <f>VLOOKUP(Y156,'個票データ(男子)'!$A:$J,2,0)</f>
        <v/>
      </c>
      <c r="B158" s="237"/>
      <c r="C158" s="237" t="str">
        <f>VLOOKUP(Y156,'個票データ(男子)'!$A:$J,3,0)</f>
        <v/>
      </c>
      <c r="D158" s="237"/>
      <c r="E158" s="237"/>
      <c r="F158" s="237" t="str">
        <f>VLOOKUP(Y156,'個票データ(男子)'!$A:$J,4,0)</f>
        <v/>
      </c>
      <c r="G158" s="237"/>
      <c r="H158" s="237">
        <f>'一覧表(男子)'!$C$6</f>
        <v>0</v>
      </c>
      <c r="I158" s="237"/>
      <c r="J158" s="237"/>
      <c r="K158" s="7"/>
      <c r="L158" s="8"/>
      <c r="M158" s="237" t="str">
        <f>VLOOKUP(AA156,'個票データ(男子)'!$A:$J,2,0)</f>
        <v/>
      </c>
      <c r="N158" s="237"/>
      <c r="O158" s="237" t="str">
        <f>VLOOKUP(AA156,'個票データ(男子)'!$A:$J,3,0)</f>
        <v/>
      </c>
      <c r="P158" s="237"/>
      <c r="Q158" s="237"/>
      <c r="R158" s="237" t="str">
        <f>VLOOKUP(AA156,'個票データ(男子)'!$A:$J,4,0)</f>
        <v/>
      </c>
      <c r="S158" s="237"/>
      <c r="T158" s="237">
        <f>'一覧表(男子)'!$C$6</f>
        <v>0</v>
      </c>
      <c r="U158" s="237"/>
      <c r="V158" s="237"/>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37" t="s">
        <v>12</v>
      </c>
      <c r="B161" s="237"/>
      <c r="C161" s="238">
        <f>VLOOKUP(Y161,'個票データ(男子)'!$A:$J,5,0)</f>
        <v>0</v>
      </c>
      <c r="D161" s="238"/>
      <c r="E161" s="238"/>
      <c r="F161" s="237" t="s">
        <v>18</v>
      </c>
      <c r="G161" s="237"/>
      <c r="H161" s="239">
        <f>VLOOKUP(Y161,'個票データ(男子)'!$A:$J,6,0)</f>
        <v>0</v>
      </c>
      <c r="I161" s="239"/>
      <c r="J161" s="239"/>
      <c r="K161" s="7"/>
      <c r="L161" s="8"/>
      <c r="M161" s="237" t="s">
        <v>12</v>
      </c>
      <c r="N161" s="237"/>
      <c r="O161" s="238">
        <f>VLOOKUP(AA161,'個票データ(男子)'!$A:$J,7,0)</f>
        <v>0</v>
      </c>
      <c r="P161" s="238"/>
      <c r="Q161" s="238"/>
      <c r="R161" s="237" t="s">
        <v>18</v>
      </c>
      <c r="S161" s="237"/>
      <c r="T161" s="239">
        <f>VLOOKUP(AA161,'個票データ(男子)'!$A:$J,8,0)</f>
        <v>0</v>
      </c>
      <c r="U161" s="239"/>
      <c r="V161" s="239"/>
      <c r="W161" s="7"/>
      <c r="Y161" s="9">
        <f t="shared" ref="Y161" si="60">Y156+1</f>
        <v>33</v>
      </c>
      <c r="AA161" s="9">
        <f t="shared" ref="AA161" si="61">AA156+1</f>
        <v>33</v>
      </c>
    </row>
    <row r="162" spans="1:27">
      <c r="A162" s="237" t="s">
        <v>19</v>
      </c>
      <c r="B162" s="237"/>
      <c r="C162" s="237" t="s">
        <v>1</v>
      </c>
      <c r="D162" s="237"/>
      <c r="E162" s="237"/>
      <c r="F162" s="237" t="s">
        <v>21</v>
      </c>
      <c r="G162" s="237"/>
      <c r="H162" s="237" t="s">
        <v>22</v>
      </c>
      <c r="I162" s="237"/>
      <c r="J162" s="237"/>
      <c r="K162" s="7"/>
      <c r="L162" s="8"/>
      <c r="M162" s="237" t="s">
        <v>19</v>
      </c>
      <c r="N162" s="237"/>
      <c r="O162" s="237" t="s">
        <v>1</v>
      </c>
      <c r="P162" s="237"/>
      <c r="Q162" s="237"/>
      <c r="R162" s="237" t="s">
        <v>21</v>
      </c>
      <c r="S162" s="237"/>
      <c r="T162" s="237" t="s">
        <v>22</v>
      </c>
      <c r="U162" s="237"/>
      <c r="V162" s="237"/>
      <c r="W162" s="7"/>
    </row>
    <row r="163" spans="1:27" ht="22" customHeight="1">
      <c r="A163" s="237" t="str">
        <f>VLOOKUP(Y161,'個票データ(男子)'!$A:$J,2,0)</f>
        <v/>
      </c>
      <c r="B163" s="237"/>
      <c r="C163" s="237" t="str">
        <f>VLOOKUP(Y161,'個票データ(男子)'!$A:$J,3,0)</f>
        <v/>
      </c>
      <c r="D163" s="237"/>
      <c r="E163" s="237"/>
      <c r="F163" s="237" t="str">
        <f>VLOOKUP(Y161,'個票データ(男子)'!$A:$J,4,0)</f>
        <v/>
      </c>
      <c r="G163" s="237"/>
      <c r="H163" s="237">
        <f>'一覧表(男子)'!$C$6</f>
        <v>0</v>
      </c>
      <c r="I163" s="237"/>
      <c r="J163" s="237"/>
      <c r="K163" s="7"/>
      <c r="L163" s="8"/>
      <c r="M163" s="237" t="str">
        <f>VLOOKUP(AA161,'個票データ(男子)'!$A:$J,2,0)</f>
        <v/>
      </c>
      <c r="N163" s="237"/>
      <c r="O163" s="237" t="str">
        <f>VLOOKUP(AA161,'個票データ(男子)'!$A:$J,3,0)</f>
        <v/>
      </c>
      <c r="P163" s="237"/>
      <c r="Q163" s="237"/>
      <c r="R163" s="237" t="str">
        <f>VLOOKUP(AA161,'個票データ(男子)'!$A:$J,4,0)</f>
        <v/>
      </c>
      <c r="S163" s="237"/>
      <c r="T163" s="237">
        <f>'一覧表(男子)'!$C$6</f>
        <v>0</v>
      </c>
      <c r="U163" s="237"/>
      <c r="V163" s="237"/>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37" t="s">
        <v>12</v>
      </c>
      <c r="B166" s="237"/>
      <c r="C166" s="238">
        <f>VLOOKUP(Y166,'個票データ(男子)'!$A:$J,5,0)</f>
        <v>0</v>
      </c>
      <c r="D166" s="238"/>
      <c r="E166" s="238"/>
      <c r="F166" s="237" t="s">
        <v>18</v>
      </c>
      <c r="G166" s="237"/>
      <c r="H166" s="239">
        <f>VLOOKUP(Y166,'個票データ(男子)'!$A:$J,6,0)</f>
        <v>0</v>
      </c>
      <c r="I166" s="239"/>
      <c r="J166" s="239"/>
      <c r="K166" s="7"/>
      <c r="L166" s="8"/>
      <c r="M166" s="237" t="s">
        <v>12</v>
      </c>
      <c r="N166" s="237"/>
      <c r="O166" s="238">
        <f>VLOOKUP(AA166,'個票データ(男子)'!$A:$J,7,0)</f>
        <v>0</v>
      </c>
      <c r="P166" s="238"/>
      <c r="Q166" s="238"/>
      <c r="R166" s="237" t="s">
        <v>18</v>
      </c>
      <c r="S166" s="237"/>
      <c r="T166" s="239">
        <f>VLOOKUP(AA166,'個票データ(男子)'!$A:$J,8,0)</f>
        <v>0</v>
      </c>
      <c r="U166" s="239"/>
      <c r="V166" s="239"/>
      <c r="W166" s="7"/>
      <c r="Y166" s="9">
        <f t="shared" ref="Y166" si="62">Y161+1</f>
        <v>34</v>
      </c>
      <c r="AA166" s="9">
        <f t="shared" ref="AA166" si="63">AA161+1</f>
        <v>34</v>
      </c>
    </row>
    <row r="167" spans="1:27">
      <c r="A167" s="237" t="s">
        <v>19</v>
      </c>
      <c r="B167" s="237"/>
      <c r="C167" s="237" t="s">
        <v>1</v>
      </c>
      <c r="D167" s="237"/>
      <c r="E167" s="237"/>
      <c r="F167" s="237" t="s">
        <v>21</v>
      </c>
      <c r="G167" s="237"/>
      <c r="H167" s="237" t="s">
        <v>22</v>
      </c>
      <c r="I167" s="237"/>
      <c r="J167" s="237"/>
      <c r="K167" s="7"/>
      <c r="L167" s="8"/>
      <c r="M167" s="237" t="s">
        <v>19</v>
      </c>
      <c r="N167" s="237"/>
      <c r="O167" s="237" t="s">
        <v>1</v>
      </c>
      <c r="P167" s="237"/>
      <c r="Q167" s="237"/>
      <c r="R167" s="237" t="s">
        <v>21</v>
      </c>
      <c r="S167" s="237"/>
      <c r="T167" s="237" t="s">
        <v>22</v>
      </c>
      <c r="U167" s="237"/>
      <c r="V167" s="237"/>
      <c r="W167" s="7"/>
    </row>
    <row r="168" spans="1:27" ht="22" customHeight="1">
      <c r="A168" s="237" t="str">
        <f>VLOOKUP(Y166,'個票データ(男子)'!$A:$J,2,0)</f>
        <v/>
      </c>
      <c r="B168" s="237"/>
      <c r="C168" s="237" t="str">
        <f>VLOOKUP(Y166,'個票データ(男子)'!$A:$J,3,0)</f>
        <v/>
      </c>
      <c r="D168" s="237"/>
      <c r="E168" s="237"/>
      <c r="F168" s="237" t="str">
        <f>VLOOKUP(Y166,'個票データ(男子)'!$A:$J,4,0)</f>
        <v/>
      </c>
      <c r="G168" s="237"/>
      <c r="H168" s="237">
        <f>'一覧表(男子)'!$C$6</f>
        <v>0</v>
      </c>
      <c r="I168" s="237"/>
      <c r="J168" s="237"/>
      <c r="K168" s="7"/>
      <c r="L168" s="8"/>
      <c r="M168" s="237" t="str">
        <f>VLOOKUP(AA166,'個票データ(男子)'!$A:$J,2,0)</f>
        <v/>
      </c>
      <c r="N168" s="237"/>
      <c r="O168" s="237" t="str">
        <f>VLOOKUP(AA166,'個票データ(男子)'!$A:$J,3,0)</f>
        <v/>
      </c>
      <c r="P168" s="237"/>
      <c r="Q168" s="237"/>
      <c r="R168" s="237" t="str">
        <f>VLOOKUP(AA166,'個票データ(男子)'!$A:$J,4,0)</f>
        <v/>
      </c>
      <c r="S168" s="237"/>
      <c r="T168" s="237">
        <f>'一覧表(男子)'!$C$6</f>
        <v>0</v>
      </c>
      <c r="U168" s="237"/>
      <c r="V168" s="237"/>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37" t="s">
        <v>12</v>
      </c>
      <c r="B171" s="237"/>
      <c r="C171" s="238">
        <f>VLOOKUP(Y171,'個票データ(男子)'!$A:$J,5,0)</f>
        <v>0</v>
      </c>
      <c r="D171" s="238"/>
      <c r="E171" s="238"/>
      <c r="F171" s="237" t="s">
        <v>18</v>
      </c>
      <c r="G171" s="237"/>
      <c r="H171" s="239">
        <f>VLOOKUP(Y171,'個票データ(男子)'!$A:$J,6,0)</f>
        <v>0</v>
      </c>
      <c r="I171" s="239"/>
      <c r="J171" s="239"/>
      <c r="K171" s="7"/>
      <c r="L171" s="8"/>
      <c r="M171" s="237" t="s">
        <v>12</v>
      </c>
      <c r="N171" s="237"/>
      <c r="O171" s="238">
        <f>VLOOKUP(AA171,'個票データ(男子)'!$A:$J,7,0)</f>
        <v>0</v>
      </c>
      <c r="P171" s="238"/>
      <c r="Q171" s="238"/>
      <c r="R171" s="237" t="s">
        <v>18</v>
      </c>
      <c r="S171" s="237"/>
      <c r="T171" s="239">
        <f>VLOOKUP(AA171,'個票データ(男子)'!$A:$J,8,0)</f>
        <v>0</v>
      </c>
      <c r="U171" s="239"/>
      <c r="V171" s="239"/>
      <c r="W171" s="7"/>
      <c r="Y171" s="9">
        <f t="shared" ref="Y171" si="64">Y166+1</f>
        <v>35</v>
      </c>
      <c r="AA171" s="9">
        <f t="shared" ref="AA171" si="65">AA166+1</f>
        <v>35</v>
      </c>
    </row>
    <row r="172" spans="1:27">
      <c r="A172" s="237" t="s">
        <v>19</v>
      </c>
      <c r="B172" s="237"/>
      <c r="C172" s="237" t="s">
        <v>1</v>
      </c>
      <c r="D172" s="237"/>
      <c r="E172" s="237"/>
      <c r="F172" s="237" t="s">
        <v>21</v>
      </c>
      <c r="G172" s="237"/>
      <c r="H172" s="237" t="s">
        <v>22</v>
      </c>
      <c r="I172" s="237"/>
      <c r="J172" s="237"/>
      <c r="K172" s="7"/>
      <c r="L172" s="8"/>
      <c r="M172" s="237" t="s">
        <v>19</v>
      </c>
      <c r="N172" s="237"/>
      <c r="O172" s="237" t="s">
        <v>1</v>
      </c>
      <c r="P172" s="237"/>
      <c r="Q172" s="237"/>
      <c r="R172" s="237" t="s">
        <v>21</v>
      </c>
      <c r="S172" s="237"/>
      <c r="T172" s="237" t="s">
        <v>22</v>
      </c>
      <c r="U172" s="237"/>
      <c r="V172" s="237"/>
      <c r="W172" s="7"/>
    </row>
    <row r="173" spans="1:27" ht="22" customHeight="1">
      <c r="A173" s="237" t="str">
        <f>VLOOKUP(Y171,'個票データ(男子)'!$A:$J,2,0)</f>
        <v/>
      </c>
      <c r="B173" s="237"/>
      <c r="C173" s="237" t="str">
        <f>VLOOKUP(Y171,'個票データ(男子)'!$A:$J,3,0)</f>
        <v/>
      </c>
      <c r="D173" s="237"/>
      <c r="E173" s="237"/>
      <c r="F173" s="237" t="str">
        <f>VLOOKUP(Y171,'個票データ(男子)'!$A:$J,4,0)</f>
        <v/>
      </c>
      <c r="G173" s="237"/>
      <c r="H173" s="237">
        <f>'一覧表(男子)'!$C$6</f>
        <v>0</v>
      </c>
      <c r="I173" s="237"/>
      <c r="J173" s="237"/>
      <c r="K173" s="7"/>
      <c r="L173" s="8"/>
      <c r="M173" s="237" t="str">
        <f>VLOOKUP(AA171,'個票データ(男子)'!$A:$J,2,0)</f>
        <v/>
      </c>
      <c r="N173" s="237"/>
      <c r="O173" s="237" t="str">
        <f>VLOOKUP(AA171,'個票データ(男子)'!$A:$J,3,0)</f>
        <v/>
      </c>
      <c r="P173" s="237"/>
      <c r="Q173" s="237"/>
      <c r="R173" s="237" t="str">
        <f>VLOOKUP(AA171,'個票データ(男子)'!$A:$J,4,0)</f>
        <v/>
      </c>
      <c r="S173" s="237"/>
      <c r="T173" s="237">
        <f>'一覧表(男子)'!$C$6</f>
        <v>0</v>
      </c>
      <c r="U173" s="237"/>
      <c r="V173" s="237"/>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37" t="s">
        <v>12</v>
      </c>
      <c r="B176" s="237"/>
      <c r="C176" s="238">
        <f>VLOOKUP(Y176,'個票データ(男子)'!$A:$J,5,0)</f>
        <v>0</v>
      </c>
      <c r="D176" s="238"/>
      <c r="E176" s="238"/>
      <c r="F176" s="237" t="s">
        <v>18</v>
      </c>
      <c r="G176" s="237"/>
      <c r="H176" s="239">
        <f>VLOOKUP(Y176,'個票データ(男子)'!$A:$J,6,0)</f>
        <v>0</v>
      </c>
      <c r="I176" s="239"/>
      <c r="J176" s="239"/>
      <c r="K176" s="7"/>
      <c r="L176" s="8"/>
      <c r="M176" s="237" t="s">
        <v>12</v>
      </c>
      <c r="N176" s="237"/>
      <c r="O176" s="238">
        <f>VLOOKUP(AA176,'個票データ(男子)'!$A:$J,7,0)</f>
        <v>0</v>
      </c>
      <c r="P176" s="238"/>
      <c r="Q176" s="238"/>
      <c r="R176" s="237" t="s">
        <v>18</v>
      </c>
      <c r="S176" s="237"/>
      <c r="T176" s="239">
        <f>VLOOKUP(AA176,'個票データ(男子)'!$A:$J,8,0)</f>
        <v>0</v>
      </c>
      <c r="U176" s="239"/>
      <c r="V176" s="239"/>
      <c r="W176" s="7"/>
      <c r="Y176" s="9">
        <f t="shared" ref="Y176" si="66">Y171+1</f>
        <v>36</v>
      </c>
      <c r="AA176" s="9">
        <f t="shared" ref="AA176" si="67">AA171+1</f>
        <v>36</v>
      </c>
    </row>
    <row r="177" spans="1:27">
      <c r="A177" s="237" t="s">
        <v>19</v>
      </c>
      <c r="B177" s="237"/>
      <c r="C177" s="237" t="s">
        <v>1</v>
      </c>
      <c r="D177" s="237"/>
      <c r="E177" s="237"/>
      <c r="F177" s="237" t="s">
        <v>21</v>
      </c>
      <c r="G177" s="237"/>
      <c r="H177" s="237" t="s">
        <v>22</v>
      </c>
      <c r="I177" s="237"/>
      <c r="J177" s="237"/>
      <c r="K177" s="7"/>
      <c r="L177" s="8"/>
      <c r="M177" s="237" t="s">
        <v>19</v>
      </c>
      <c r="N177" s="237"/>
      <c r="O177" s="237" t="s">
        <v>1</v>
      </c>
      <c r="P177" s="237"/>
      <c r="Q177" s="237"/>
      <c r="R177" s="237" t="s">
        <v>21</v>
      </c>
      <c r="S177" s="237"/>
      <c r="T177" s="237" t="s">
        <v>22</v>
      </c>
      <c r="U177" s="237"/>
      <c r="V177" s="237"/>
      <c r="W177" s="7"/>
    </row>
    <row r="178" spans="1:27" ht="22" customHeight="1">
      <c r="A178" s="237" t="str">
        <f>VLOOKUP(Y176,'個票データ(男子)'!$A:$J,2,0)</f>
        <v/>
      </c>
      <c r="B178" s="237"/>
      <c r="C178" s="237" t="str">
        <f>VLOOKUP(Y176,'個票データ(男子)'!$A:$J,3,0)</f>
        <v/>
      </c>
      <c r="D178" s="237"/>
      <c r="E178" s="237"/>
      <c r="F178" s="237" t="str">
        <f>VLOOKUP(Y176,'個票データ(男子)'!$A:$J,4,0)</f>
        <v/>
      </c>
      <c r="G178" s="237"/>
      <c r="H178" s="237">
        <f>'一覧表(男子)'!$C$6</f>
        <v>0</v>
      </c>
      <c r="I178" s="237"/>
      <c r="J178" s="237"/>
      <c r="K178" s="7"/>
      <c r="L178" s="8"/>
      <c r="M178" s="237" t="str">
        <f>VLOOKUP(AA176,'個票データ(男子)'!$A:$J,2,0)</f>
        <v/>
      </c>
      <c r="N178" s="237"/>
      <c r="O178" s="237" t="str">
        <f>VLOOKUP(AA176,'個票データ(男子)'!$A:$J,3,0)</f>
        <v/>
      </c>
      <c r="P178" s="237"/>
      <c r="Q178" s="237"/>
      <c r="R178" s="237" t="str">
        <f>VLOOKUP(AA176,'個票データ(男子)'!$A:$J,4,0)</f>
        <v/>
      </c>
      <c r="S178" s="237"/>
      <c r="T178" s="237">
        <f>'一覧表(男子)'!$C$6</f>
        <v>0</v>
      </c>
      <c r="U178" s="237"/>
      <c r="V178" s="237"/>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37" t="s">
        <v>12</v>
      </c>
      <c r="B181" s="237"/>
      <c r="C181" s="238">
        <f>VLOOKUP(Y181,'個票データ(男子)'!$A:$J,5,0)</f>
        <v>0</v>
      </c>
      <c r="D181" s="238"/>
      <c r="E181" s="238"/>
      <c r="F181" s="237" t="s">
        <v>18</v>
      </c>
      <c r="G181" s="237"/>
      <c r="H181" s="239">
        <f>VLOOKUP(Y181,'個票データ(男子)'!$A:$J,6,0)</f>
        <v>0</v>
      </c>
      <c r="I181" s="239"/>
      <c r="J181" s="239"/>
      <c r="K181" s="7"/>
      <c r="L181" s="8"/>
      <c r="M181" s="237" t="s">
        <v>12</v>
      </c>
      <c r="N181" s="237"/>
      <c r="O181" s="238">
        <f>VLOOKUP(AA181,'個票データ(男子)'!$A:$J,7,0)</f>
        <v>0</v>
      </c>
      <c r="P181" s="238"/>
      <c r="Q181" s="238"/>
      <c r="R181" s="237" t="s">
        <v>18</v>
      </c>
      <c r="S181" s="237"/>
      <c r="T181" s="239">
        <f>VLOOKUP(AA181,'個票データ(男子)'!$A:$J,8,0)</f>
        <v>0</v>
      </c>
      <c r="U181" s="239"/>
      <c r="V181" s="239"/>
      <c r="W181" s="7"/>
      <c r="Y181" s="9">
        <f t="shared" ref="Y181" si="68">Y176+1</f>
        <v>37</v>
      </c>
      <c r="AA181" s="9">
        <f t="shared" ref="AA181" si="69">AA176+1</f>
        <v>37</v>
      </c>
    </row>
    <row r="182" spans="1:27">
      <c r="A182" s="237" t="s">
        <v>19</v>
      </c>
      <c r="B182" s="237"/>
      <c r="C182" s="237" t="s">
        <v>1</v>
      </c>
      <c r="D182" s="237"/>
      <c r="E182" s="237"/>
      <c r="F182" s="237" t="s">
        <v>21</v>
      </c>
      <c r="G182" s="237"/>
      <c r="H182" s="237" t="s">
        <v>22</v>
      </c>
      <c r="I182" s="237"/>
      <c r="J182" s="237"/>
      <c r="K182" s="7"/>
      <c r="L182" s="8"/>
      <c r="M182" s="237" t="s">
        <v>19</v>
      </c>
      <c r="N182" s="237"/>
      <c r="O182" s="237" t="s">
        <v>1</v>
      </c>
      <c r="P182" s="237"/>
      <c r="Q182" s="237"/>
      <c r="R182" s="237" t="s">
        <v>21</v>
      </c>
      <c r="S182" s="237"/>
      <c r="T182" s="237" t="s">
        <v>22</v>
      </c>
      <c r="U182" s="237"/>
      <c r="V182" s="237"/>
      <c r="W182" s="7"/>
    </row>
    <row r="183" spans="1:27" ht="22" customHeight="1">
      <c r="A183" s="237" t="str">
        <f>VLOOKUP(Y181,'個票データ(男子)'!$A:$J,2,0)</f>
        <v/>
      </c>
      <c r="B183" s="237"/>
      <c r="C183" s="237" t="str">
        <f>VLOOKUP(Y181,'個票データ(男子)'!$A:$J,3,0)</f>
        <v/>
      </c>
      <c r="D183" s="237"/>
      <c r="E183" s="237"/>
      <c r="F183" s="237" t="str">
        <f>VLOOKUP(Y181,'個票データ(男子)'!$A:$J,4,0)</f>
        <v/>
      </c>
      <c r="G183" s="237"/>
      <c r="H183" s="237">
        <f>'一覧表(男子)'!$C$6</f>
        <v>0</v>
      </c>
      <c r="I183" s="237"/>
      <c r="J183" s="237"/>
      <c r="K183" s="7"/>
      <c r="L183" s="8"/>
      <c r="M183" s="237" t="str">
        <f>VLOOKUP(AA181,'個票データ(男子)'!$A:$J,2,0)</f>
        <v/>
      </c>
      <c r="N183" s="237"/>
      <c r="O183" s="237" t="str">
        <f>VLOOKUP(AA181,'個票データ(男子)'!$A:$J,3,0)</f>
        <v/>
      </c>
      <c r="P183" s="237"/>
      <c r="Q183" s="237"/>
      <c r="R183" s="237" t="str">
        <f>VLOOKUP(AA181,'個票データ(男子)'!$A:$J,4,0)</f>
        <v/>
      </c>
      <c r="S183" s="237"/>
      <c r="T183" s="237">
        <f>'一覧表(男子)'!$C$6</f>
        <v>0</v>
      </c>
      <c r="U183" s="237"/>
      <c r="V183" s="237"/>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37" t="s">
        <v>12</v>
      </c>
      <c r="B186" s="237"/>
      <c r="C186" s="238">
        <f>VLOOKUP(Y186,'個票データ(男子)'!$A:$J,5,0)</f>
        <v>0</v>
      </c>
      <c r="D186" s="238"/>
      <c r="E186" s="238"/>
      <c r="F186" s="237" t="s">
        <v>18</v>
      </c>
      <c r="G186" s="237"/>
      <c r="H186" s="239">
        <f>VLOOKUP(Y186,'個票データ(男子)'!$A:$J,6,0)</f>
        <v>0</v>
      </c>
      <c r="I186" s="239"/>
      <c r="J186" s="239"/>
      <c r="K186" s="7"/>
      <c r="L186" s="8"/>
      <c r="M186" s="237" t="s">
        <v>12</v>
      </c>
      <c r="N186" s="237"/>
      <c r="O186" s="238">
        <f>VLOOKUP(AA186,'個票データ(男子)'!$A:$J,7,0)</f>
        <v>0</v>
      </c>
      <c r="P186" s="238"/>
      <c r="Q186" s="238"/>
      <c r="R186" s="237" t="s">
        <v>18</v>
      </c>
      <c r="S186" s="237"/>
      <c r="T186" s="239">
        <f>VLOOKUP(AA186,'個票データ(男子)'!$A:$J,8,0)</f>
        <v>0</v>
      </c>
      <c r="U186" s="239"/>
      <c r="V186" s="239"/>
      <c r="W186" s="7"/>
      <c r="Y186" s="9">
        <f t="shared" ref="Y186" si="70">Y181+1</f>
        <v>38</v>
      </c>
      <c r="AA186" s="9">
        <f t="shared" ref="AA186" si="71">AA181+1</f>
        <v>38</v>
      </c>
    </row>
    <row r="187" spans="1:27">
      <c r="A187" s="237" t="s">
        <v>19</v>
      </c>
      <c r="B187" s="237"/>
      <c r="C187" s="237" t="s">
        <v>1</v>
      </c>
      <c r="D187" s="237"/>
      <c r="E187" s="237"/>
      <c r="F187" s="237" t="s">
        <v>21</v>
      </c>
      <c r="G187" s="237"/>
      <c r="H187" s="237" t="s">
        <v>22</v>
      </c>
      <c r="I187" s="237"/>
      <c r="J187" s="237"/>
      <c r="K187" s="7"/>
      <c r="L187" s="8"/>
      <c r="M187" s="237" t="s">
        <v>19</v>
      </c>
      <c r="N187" s="237"/>
      <c r="O187" s="237" t="s">
        <v>1</v>
      </c>
      <c r="P187" s="237"/>
      <c r="Q187" s="237"/>
      <c r="R187" s="237" t="s">
        <v>21</v>
      </c>
      <c r="S187" s="237"/>
      <c r="T187" s="237" t="s">
        <v>22</v>
      </c>
      <c r="U187" s="237"/>
      <c r="V187" s="237"/>
      <c r="W187" s="7"/>
    </row>
    <row r="188" spans="1:27" ht="22" customHeight="1">
      <c r="A188" s="237" t="str">
        <f>VLOOKUP(Y186,'個票データ(男子)'!$A:$J,2,0)</f>
        <v/>
      </c>
      <c r="B188" s="237"/>
      <c r="C188" s="237" t="str">
        <f>VLOOKUP(Y186,'個票データ(男子)'!$A:$J,3,0)</f>
        <v/>
      </c>
      <c r="D188" s="237"/>
      <c r="E188" s="237"/>
      <c r="F188" s="237" t="str">
        <f>VLOOKUP(Y186,'個票データ(男子)'!$A:$J,4,0)</f>
        <v/>
      </c>
      <c r="G188" s="237"/>
      <c r="H188" s="237">
        <f>'一覧表(男子)'!$C$6</f>
        <v>0</v>
      </c>
      <c r="I188" s="237"/>
      <c r="J188" s="237"/>
      <c r="K188" s="7"/>
      <c r="L188" s="8"/>
      <c r="M188" s="237" t="str">
        <f>VLOOKUP(AA186,'個票データ(男子)'!$A:$J,2,0)</f>
        <v/>
      </c>
      <c r="N188" s="237"/>
      <c r="O188" s="237" t="str">
        <f>VLOOKUP(AA186,'個票データ(男子)'!$A:$J,3,0)</f>
        <v/>
      </c>
      <c r="P188" s="237"/>
      <c r="Q188" s="237"/>
      <c r="R188" s="237" t="str">
        <f>VLOOKUP(AA186,'個票データ(男子)'!$A:$J,4,0)</f>
        <v/>
      </c>
      <c r="S188" s="237"/>
      <c r="T188" s="237">
        <f>'一覧表(男子)'!$C$6</f>
        <v>0</v>
      </c>
      <c r="U188" s="237"/>
      <c r="V188" s="237"/>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37" t="s">
        <v>12</v>
      </c>
      <c r="B191" s="237"/>
      <c r="C191" s="238">
        <f>VLOOKUP(Y191,'個票データ(男子)'!$A:$J,5,0)</f>
        <v>0</v>
      </c>
      <c r="D191" s="238"/>
      <c r="E191" s="238"/>
      <c r="F191" s="237" t="s">
        <v>18</v>
      </c>
      <c r="G191" s="237"/>
      <c r="H191" s="239">
        <f>VLOOKUP(Y191,'個票データ(男子)'!$A:$J,6,0)</f>
        <v>0</v>
      </c>
      <c r="I191" s="239"/>
      <c r="J191" s="239"/>
      <c r="K191" s="7"/>
      <c r="L191" s="8"/>
      <c r="M191" s="237" t="s">
        <v>12</v>
      </c>
      <c r="N191" s="237"/>
      <c r="O191" s="238">
        <f>VLOOKUP(AA191,'個票データ(男子)'!$A:$J,7,0)</f>
        <v>0</v>
      </c>
      <c r="P191" s="238"/>
      <c r="Q191" s="238"/>
      <c r="R191" s="237" t="s">
        <v>18</v>
      </c>
      <c r="S191" s="237"/>
      <c r="T191" s="239">
        <f>VLOOKUP(AA191,'個票データ(男子)'!$A:$J,8,0)</f>
        <v>0</v>
      </c>
      <c r="U191" s="239"/>
      <c r="V191" s="239"/>
      <c r="W191" s="7"/>
      <c r="Y191" s="9">
        <f t="shared" ref="Y191" si="72">Y186+1</f>
        <v>39</v>
      </c>
      <c r="AA191" s="9">
        <f t="shared" ref="AA191" si="73">AA186+1</f>
        <v>39</v>
      </c>
    </row>
    <row r="192" spans="1:27">
      <c r="A192" s="237" t="s">
        <v>19</v>
      </c>
      <c r="B192" s="237"/>
      <c r="C192" s="237" t="s">
        <v>1</v>
      </c>
      <c r="D192" s="237"/>
      <c r="E192" s="237"/>
      <c r="F192" s="237" t="s">
        <v>21</v>
      </c>
      <c r="G192" s="237"/>
      <c r="H192" s="237" t="s">
        <v>22</v>
      </c>
      <c r="I192" s="237"/>
      <c r="J192" s="237"/>
      <c r="K192" s="7"/>
      <c r="L192" s="8"/>
      <c r="M192" s="237" t="s">
        <v>19</v>
      </c>
      <c r="N192" s="237"/>
      <c r="O192" s="237" t="s">
        <v>1</v>
      </c>
      <c r="P192" s="237"/>
      <c r="Q192" s="237"/>
      <c r="R192" s="237" t="s">
        <v>21</v>
      </c>
      <c r="S192" s="237"/>
      <c r="T192" s="237" t="s">
        <v>22</v>
      </c>
      <c r="U192" s="237"/>
      <c r="V192" s="237"/>
      <c r="W192" s="7"/>
    </row>
    <row r="193" spans="1:27" ht="22" customHeight="1">
      <c r="A193" s="237" t="str">
        <f>VLOOKUP(Y191,'個票データ(男子)'!$A:$J,2,0)</f>
        <v/>
      </c>
      <c r="B193" s="237"/>
      <c r="C193" s="237" t="str">
        <f>VLOOKUP(Y191,'個票データ(男子)'!$A:$J,3,0)</f>
        <v/>
      </c>
      <c r="D193" s="237"/>
      <c r="E193" s="237"/>
      <c r="F193" s="237" t="str">
        <f>VLOOKUP(Y191,'個票データ(男子)'!$A:$J,4,0)</f>
        <v/>
      </c>
      <c r="G193" s="237"/>
      <c r="H193" s="237">
        <f>'一覧表(男子)'!$C$6</f>
        <v>0</v>
      </c>
      <c r="I193" s="237"/>
      <c r="J193" s="237"/>
      <c r="K193" s="7"/>
      <c r="L193" s="8"/>
      <c r="M193" s="237" t="str">
        <f>VLOOKUP(AA191,'個票データ(男子)'!$A:$J,2,0)</f>
        <v/>
      </c>
      <c r="N193" s="237"/>
      <c r="O193" s="237" t="str">
        <f>VLOOKUP(AA191,'個票データ(男子)'!$A:$J,3,0)</f>
        <v/>
      </c>
      <c r="P193" s="237"/>
      <c r="Q193" s="237"/>
      <c r="R193" s="237" t="str">
        <f>VLOOKUP(AA191,'個票データ(男子)'!$A:$J,4,0)</f>
        <v/>
      </c>
      <c r="S193" s="237"/>
      <c r="T193" s="237">
        <f>'一覧表(男子)'!$C$6</f>
        <v>0</v>
      </c>
      <c r="U193" s="237"/>
      <c r="V193" s="237"/>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37" t="s">
        <v>12</v>
      </c>
      <c r="B196" s="237"/>
      <c r="C196" s="238">
        <f>VLOOKUP(Y196,'個票データ(男子)'!$A:$J,5,0)</f>
        <v>0</v>
      </c>
      <c r="D196" s="238"/>
      <c r="E196" s="238"/>
      <c r="F196" s="237" t="s">
        <v>18</v>
      </c>
      <c r="G196" s="237"/>
      <c r="H196" s="239">
        <f>VLOOKUP(Y196,'個票データ(男子)'!$A:$J,6,0)</f>
        <v>0</v>
      </c>
      <c r="I196" s="239"/>
      <c r="J196" s="239"/>
      <c r="K196" s="7"/>
      <c r="L196" s="8"/>
      <c r="M196" s="237" t="s">
        <v>12</v>
      </c>
      <c r="N196" s="237"/>
      <c r="O196" s="238">
        <f>VLOOKUP(AA196,'個票データ(男子)'!$A:$J,7,0)</f>
        <v>0</v>
      </c>
      <c r="P196" s="238"/>
      <c r="Q196" s="238"/>
      <c r="R196" s="237" t="s">
        <v>18</v>
      </c>
      <c r="S196" s="237"/>
      <c r="T196" s="239">
        <f>VLOOKUP(AA196,'個票データ(男子)'!$A:$J,8,0)</f>
        <v>0</v>
      </c>
      <c r="U196" s="239"/>
      <c r="V196" s="239"/>
      <c r="W196" s="7"/>
      <c r="Y196" s="9">
        <f t="shared" ref="Y196" si="74">Y191+1</f>
        <v>40</v>
      </c>
      <c r="AA196" s="9">
        <f t="shared" ref="AA196" si="75">AA191+1</f>
        <v>40</v>
      </c>
    </row>
    <row r="197" spans="1:27">
      <c r="A197" s="237" t="s">
        <v>19</v>
      </c>
      <c r="B197" s="237"/>
      <c r="C197" s="237" t="s">
        <v>1</v>
      </c>
      <c r="D197" s="237"/>
      <c r="E197" s="237"/>
      <c r="F197" s="237" t="s">
        <v>21</v>
      </c>
      <c r="G197" s="237"/>
      <c r="H197" s="237" t="s">
        <v>22</v>
      </c>
      <c r="I197" s="237"/>
      <c r="J197" s="237"/>
      <c r="K197" s="7"/>
      <c r="L197" s="8"/>
      <c r="M197" s="237" t="s">
        <v>19</v>
      </c>
      <c r="N197" s="237"/>
      <c r="O197" s="237" t="s">
        <v>1</v>
      </c>
      <c r="P197" s="237"/>
      <c r="Q197" s="237"/>
      <c r="R197" s="237" t="s">
        <v>21</v>
      </c>
      <c r="S197" s="237"/>
      <c r="T197" s="237" t="s">
        <v>22</v>
      </c>
      <c r="U197" s="237"/>
      <c r="V197" s="237"/>
      <c r="W197" s="7"/>
    </row>
    <row r="198" spans="1:27" ht="22" customHeight="1">
      <c r="A198" s="237" t="str">
        <f>VLOOKUP(Y196,'個票データ(男子)'!$A:$J,2,0)</f>
        <v/>
      </c>
      <c r="B198" s="237"/>
      <c r="C198" s="237" t="str">
        <f>VLOOKUP(Y196,'個票データ(男子)'!$A:$J,3,0)</f>
        <v/>
      </c>
      <c r="D198" s="237"/>
      <c r="E198" s="237"/>
      <c r="F198" s="237" t="str">
        <f>VLOOKUP(Y196,'個票データ(男子)'!$A:$J,4,0)</f>
        <v/>
      </c>
      <c r="G198" s="237"/>
      <c r="H198" s="237">
        <f>'一覧表(男子)'!$C$6</f>
        <v>0</v>
      </c>
      <c r="I198" s="237"/>
      <c r="J198" s="237"/>
      <c r="K198" s="7"/>
      <c r="L198" s="8"/>
      <c r="M198" s="237" t="str">
        <f>VLOOKUP(AA196,'個票データ(男子)'!$A:$J,2,0)</f>
        <v/>
      </c>
      <c r="N198" s="237"/>
      <c r="O198" s="237" t="str">
        <f>VLOOKUP(AA196,'個票データ(男子)'!$A:$J,3,0)</f>
        <v/>
      </c>
      <c r="P198" s="237"/>
      <c r="Q198" s="237"/>
      <c r="R198" s="237" t="str">
        <f>VLOOKUP(AA196,'個票データ(男子)'!$A:$J,4,0)</f>
        <v/>
      </c>
      <c r="S198" s="237"/>
      <c r="T198" s="237">
        <f>'一覧表(男子)'!$C$6</f>
        <v>0</v>
      </c>
      <c r="U198" s="237"/>
      <c r="V198" s="237"/>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37" t="s">
        <v>12</v>
      </c>
      <c r="B201" s="237"/>
      <c r="C201" s="238">
        <f>VLOOKUP(Y201,'個票データ(男子)'!$A:$J,5,0)</f>
        <v>0</v>
      </c>
      <c r="D201" s="238"/>
      <c r="E201" s="238"/>
      <c r="F201" s="237" t="s">
        <v>18</v>
      </c>
      <c r="G201" s="237"/>
      <c r="H201" s="239">
        <f>VLOOKUP(Y201,'個票データ(男子)'!$A:$J,6,0)</f>
        <v>0</v>
      </c>
      <c r="I201" s="239"/>
      <c r="J201" s="239"/>
      <c r="K201" s="7"/>
      <c r="L201" s="8"/>
      <c r="M201" s="237" t="s">
        <v>12</v>
      </c>
      <c r="N201" s="237"/>
      <c r="O201" s="238">
        <f>VLOOKUP(AA201,'個票データ(男子)'!$A:$J,7,0)</f>
        <v>0</v>
      </c>
      <c r="P201" s="238"/>
      <c r="Q201" s="238"/>
      <c r="R201" s="237" t="s">
        <v>18</v>
      </c>
      <c r="S201" s="237"/>
      <c r="T201" s="239">
        <f>VLOOKUP(AA201,'個票データ(男子)'!$A:$J,8,0)</f>
        <v>0</v>
      </c>
      <c r="U201" s="239"/>
      <c r="V201" s="239"/>
      <c r="W201" s="7"/>
      <c r="Y201" s="9">
        <f t="shared" ref="Y201" si="76">Y196+1</f>
        <v>41</v>
      </c>
      <c r="AA201" s="9">
        <f t="shared" ref="AA201" si="77">AA196+1</f>
        <v>41</v>
      </c>
    </row>
    <row r="202" spans="1:27">
      <c r="A202" s="237" t="s">
        <v>19</v>
      </c>
      <c r="B202" s="237"/>
      <c r="C202" s="237" t="s">
        <v>1</v>
      </c>
      <c r="D202" s="237"/>
      <c r="E202" s="237"/>
      <c r="F202" s="237" t="s">
        <v>21</v>
      </c>
      <c r="G202" s="237"/>
      <c r="H202" s="237" t="s">
        <v>22</v>
      </c>
      <c r="I202" s="237"/>
      <c r="J202" s="237"/>
      <c r="K202" s="7"/>
      <c r="L202" s="8"/>
      <c r="M202" s="237" t="s">
        <v>19</v>
      </c>
      <c r="N202" s="237"/>
      <c r="O202" s="237" t="s">
        <v>1</v>
      </c>
      <c r="P202" s="237"/>
      <c r="Q202" s="237"/>
      <c r="R202" s="237" t="s">
        <v>21</v>
      </c>
      <c r="S202" s="237"/>
      <c r="T202" s="237" t="s">
        <v>22</v>
      </c>
      <c r="U202" s="237"/>
      <c r="V202" s="237"/>
      <c r="W202" s="7"/>
    </row>
    <row r="203" spans="1:27" ht="22" customHeight="1">
      <c r="A203" s="237" t="str">
        <f>VLOOKUP(Y201,'個票データ(男子)'!$A:$J,2,0)</f>
        <v/>
      </c>
      <c r="B203" s="237"/>
      <c r="C203" s="237" t="str">
        <f>VLOOKUP(Y201,'個票データ(男子)'!$A:$J,3,0)</f>
        <v/>
      </c>
      <c r="D203" s="237"/>
      <c r="E203" s="237"/>
      <c r="F203" s="237" t="str">
        <f>VLOOKUP(Y201,'個票データ(男子)'!$A:$J,4,0)</f>
        <v/>
      </c>
      <c r="G203" s="237"/>
      <c r="H203" s="237">
        <f>'一覧表(男子)'!$C$6</f>
        <v>0</v>
      </c>
      <c r="I203" s="237"/>
      <c r="J203" s="237"/>
      <c r="K203" s="7"/>
      <c r="L203" s="8"/>
      <c r="M203" s="237" t="str">
        <f>VLOOKUP(AA201,'個票データ(男子)'!$A:$J,2,0)</f>
        <v/>
      </c>
      <c r="N203" s="237"/>
      <c r="O203" s="237" t="str">
        <f>VLOOKUP(AA201,'個票データ(男子)'!$A:$J,3,0)</f>
        <v/>
      </c>
      <c r="P203" s="237"/>
      <c r="Q203" s="237"/>
      <c r="R203" s="237" t="str">
        <f>VLOOKUP(AA201,'個票データ(男子)'!$A:$J,4,0)</f>
        <v/>
      </c>
      <c r="S203" s="237"/>
      <c r="T203" s="237">
        <f>'一覧表(男子)'!$C$6</f>
        <v>0</v>
      </c>
      <c r="U203" s="237"/>
      <c r="V203" s="237"/>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37" t="s">
        <v>12</v>
      </c>
      <c r="B206" s="237"/>
      <c r="C206" s="238">
        <f>VLOOKUP(Y206,'個票データ(男子)'!$A:$J,5,0)</f>
        <v>0</v>
      </c>
      <c r="D206" s="238"/>
      <c r="E206" s="238"/>
      <c r="F206" s="237" t="s">
        <v>18</v>
      </c>
      <c r="G206" s="237"/>
      <c r="H206" s="239">
        <f>VLOOKUP(Y206,'個票データ(男子)'!$A:$J,6,0)</f>
        <v>0</v>
      </c>
      <c r="I206" s="239"/>
      <c r="J206" s="239"/>
      <c r="K206" s="7"/>
      <c r="L206" s="8"/>
      <c r="M206" s="237" t="s">
        <v>12</v>
      </c>
      <c r="N206" s="237"/>
      <c r="O206" s="238">
        <f>VLOOKUP(AA206,'個票データ(男子)'!$A:$J,7,0)</f>
        <v>0</v>
      </c>
      <c r="P206" s="238"/>
      <c r="Q206" s="238"/>
      <c r="R206" s="237" t="s">
        <v>18</v>
      </c>
      <c r="S206" s="237"/>
      <c r="T206" s="239">
        <f>VLOOKUP(AA206,'個票データ(男子)'!$A:$J,8,0)</f>
        <v>0</v>
      </c>
      <c r="U206" s="239"/>
      <c r="V206" s="239"/>
      <c r="W206" s="7"/>
      <c r="Y206" s="9">
        <f t="shared" ref="Y206" si="78">Y201+1</f>
        <v>42</v>
      </c>
      <c r="AA206" s="9">
        <f t="shared" ref="AA206" si="79">AA201+1</f>
        <v>42</v>
      </c>
    </row>
    <row r="207" spans="1:27">
      <c r="A207" s="237" t="s">
        <v>19</v>
      </c>
      <c r="B207" s="237"/>
      <c r="C207" s="237" t="s">
        <v>1</v>
      </c>
      <c r="D207" s="237"/>
      <c r="E207" s="237"/>
      <c r="F207" s="237" t="s">
        <v>21</v>
      </c>
      <c r="G207" s="237"/>
      <c r="H207" s="237" t="s">
        <v>22</v>
      </c>
      <c r="I207" s="237"/>
      <c r="J207" s="237"/>
      <c r="K207" s="7"/>
      <c r="L207" s="8"/>
      <c r="M207" s="237" t="s">
        <v>19</v>
      </c>
      <c r="N207" s="237"/>
      <c r="O207" s="237" t="s">
        <v>1</v>
      </c>
      <c r="P207" s="237"/>
      <c r="Q207" s="237"/>
      <c r="R207" s="237" t="s">
        <v>21</v>
      </c>
      <c r="S207" s="237"/>
      <c r="T207" s="237" t="s">
        <v>22</v>
      </c>
      <c r="U207" s="237"/>
      <c r="V207" s="237"/>
      <c r="W207" s="7"/>
    </row>
    <row r="208" spans="1:27" ht="22" customHeight="1">
      <c r="A208" s="237" t="str">
        <f>VLOOKUP(Y206,'個票データ(男子)'!$A:$J,2,0)</f>
        <v/>
      </c>
      <c r="B208" s="237"/>
      <c r="C208" s="237" t="str">
        <f>VLOOKUP(Y206,'個票データ(男子)'!$A:$J,3,0)</f>
        <v/>
      </c>
      <c r="D208" s="237"/>
      <c r="E208" s="237"/>
      <c r="F208" s="237" t="str">
        <f>VLOOKUP(Y206,'個票データ(男子)'!$A:$J,4,0)</f>
        <v/>
      </c>
      <c r="G208" s="237"/>
      <c r="H208" s="237">
        <f>'一覧表(男子)'!$C$6</f>
        <v>0</v>
      </c>
      <c r="I208" s="237"/>
      <c r="J208" s="237"/>
      <c r="K208" s="7"/>
      <c r="L208" s="8"/>
      <c r="M208" s="237" t="str">
        <f>VLOOKUP(AA206,'個票データ(男子)'!$A:$J,2,0)</f>
        <v/>
      </c>
      <c r="N208" s="237"/>
      <c r="O208" s="237" t="str">
        <f>VLOOKUP(AA206,'個票データ(男子)'!$A:$J,3,0)</f>
        <v/>
      </c>
      <c r="P208" s="237"/>
      <c r="Q208" s="237"/>
      <c r="R208" s="237" t="str">
        <f>VLOOKUP(AA206,'個票データ(男子)'!$A:$J,4,0)</f>
        <v/>
      </c>
      <c r="S208" s="237"/>
      <c r="T208" s="237">
        <f>'一覧表(男子)'!$C$6</f>
        <v>0</v>
      </c>
      <c r="U208" s="237"/>
      <c r="V208" s="237"/>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37" t="s">
        <v>12</v>
      </c>
      <c r="B211" s="237"/>
      <c r="C211" s="238">
        <f>VLOOKUP(Y211,'個票データ(男子)'!$A:$J,5,0)</f>
        <v>0</v>
      </c>
      <c r="D211" s="238"/>
      <c r="E211" s="238"/>
      <c r="F211" s="237" t="s">
        <v>18</v>
      </c>
      <c r="G211" s="237"/>
      <c r="H211" s="239">
        <f>VLOOKUP(Y211,'個票データ(男子)'!$A:$J,6,0)</f>
        <v>0</v>
      </c>
      <c r="I211" s="239"/>
      <c r="J211" s="239"/>
      <c r="K211" s="7"/>
      <c r="L211" s="8"/>
      <c r="M211" s="237" t="s">
        <v>12</v>
      </c>
      <c r="N211" s="237"/>
      <c r="O211" s="238">
        <f>VLOOKUP(AA211,'個票データ(男子)'!$A:$J,7,0)</f>
        <v>0</v>
      </c>
      <c r="P211" s="238"/>
      <c r="Q211" s="238"/>
      <c r="R211" s="237" t="s">
        <v>18</v>
      </c>
      <c r="S211" s="237"/>
      <c r="T211" s="239">
        <f>VLOOKUP(AA211,'個票データ(男子)'!$A:$J,8,0)</f>
        <v>0</v>
      </c>
      <c r="U211" s="239"/>
      <c r="V211" s="239"/>
      <c r="W211" s="7"/>
      <c r="Y211" s="9">
        <f t="shared" ref="Y211" si="80">Y206+1</f>
        <v>43</v>
      </c>
      <c r="AA211" s="9">
        <f t="shared" ref="AA211" si="81">AA206+1</f>
        <v>43</v>
      </c>
    </row>
    <row r="212" spans="1:27">
      <c r="A212" s="237" t="s">
        <v>19</v>
      </c>
      <c r="B212" s="237"/>
      <c r="C212" s="237" t="s">
        <v>1</v>
      </c>
      <c r="D212" s="237"/>
      <c r="E212" s="237"/>
      <c r="F212" s="237" t="s">
        <v>21</v>
      </c>
      <c r="G212" s="237"/>
      <c r="H212" s="237" t="s">
        <v>22</v>
      </c>
      <c r="I212" s="237"/>
      <c r="J212" s="237"/>
      <c r="K212" s="7"/>
      <c r="L212" s="8"/>
      <c r="M212" s="237" t="s">
        <v>19</v>
      </c>
      <c r="N212" s="237"/>
      <c r="O212" s="237" t="s">
        <v>1</v>
      </c>
      <c r="P212" s="237"/>
      <c r="Q212" s="237"/>
      <c r="R212" s="237" t="s">
        <v>21</v>
      </c>
      <c r="S212" s="237"/>
      <c r="T212" s="237" t="s">
        <v>22</v>
      </c>
      <c r="U212" s="237"/>
      <c r="V212" s="237"/>
      <c r="W212" s="7"/>
    </row>
    <row r="213" spans="1:27" ht="22" customHeight="1">
      <c r="A213" s="237" t="str">
        <f>VLOOKUP(Y211,'個票データ(男子)'!$A:$J,2,0)</f>
        <v/>
      </c>
      <c r="B213" s="237"/>
      <c r="C213" s="237" t="str">
        <f>VLOOKUP(Y211,'個票データ(男子)'!$A:$J,3,0)</f>
        <v/>
      </c>
      <c r="D213" s="237"/>
      <c r="E213" s="237"/>
      <c r="F213" s="237" t="str">
        <f>VLOOKUP(Y211,'個票データ(男子)'!$A:$J,4,0)</f>
        <v/>
      </c>
      <c r="G213" s="237"/>
      <c r="H213" s="237">
        <f>'一覧表(男子)'!$C$6</f>
        <v>0</v>
      </c>
      <c r="I213" s="237"/>
      <c r="J213" s="237"/>
      <c r="K213" s="7"/>
      <c r="L213" s="8"/>
      <c r="M213" s="237" t="str">
        <f>VLOOKUP(AA211,'個票データ(男子)'!$A:$J,2,0)</f>
        <v/>
      </c>
      <c r="N213" s="237"/>
      <c r="O213" s="237" t="str">
        <f>VLOOKUP(AA211,'個票データ(男子)'!$A:$J,3,0)</f>
        <v/>
      </c>
      <c r="P213" s="237"/>
      <c r="Q213" s="237"/>
      <c r="R213" s="237" t="str">
        <f>VLOOKUP(AA211,'個票データ(男子)'!$A:$J,4,0)</f>
        <v/>
      </c>
      <c r="S213" s="237"/>
      <c r="T213" s="237">
        <f>'一覧表(男子)'!$C$6</f>
        <v>0</v>
      </c>
      <c r="U213" s="237"/>
      <c r="V213" s="237"/>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37" t="s">
        <v>12</v>
      </c>
      <c r="B216" s="237"/>
      <c r="C216" s="238">
        <f>VLOOKUP(Y216,'個票データ(男子)'!$A:$J,5,0)</f>
        <v>0</v>
      </c>
      <c r="D216" s="238"/>
      <c r="E216" s="238"/>
      <c r="F216" s="237" t="s">
        <v>18</v>
      </c>
      <c r="G216" s="237"/>
      <c r="H216" s="239">
        <f>VLOOKUP(Y216,'個票データ(男子)'!$A:$J,6,0)</f>
        <v>0</v>
      </c>
      <c r="I216" s="239"/>
      <c r="J216" s="239"/>
      <c r="K216" s="7"/>
      <c r="L216" s="8"/>
      <c r="M216" s="237" t="s">
        <v>12</v>
      </c>
      <c r="N216" s="237"/>
      <c r="O216" s="238">
        <f>VLOOKUP(AA216,'個票データ(男子)'!$A:$J,7,0)</f>
        <v>0</v>
      </c>
      <c r="P216" s="238"/>
      <c r="Q216" s="238"/>
      <c r="R216" s="237" t="s">
        <v>18</v>
      </c>
      <c r="S216" s="237"/>
      <c r="T216" s="239">
        <f>VLOOKUP(AA216,'個票データ(男子)'!$A:$J,8,0)</f>
        <v>0</v>
      </c>
      <c r="U216" s="239"/>
      <c r="V216" s="239"/>
      <c r="W216" s="7"/>
      <c r="Y216" s="9">
        <f t="shared" ref="Y216" si="82">Y211+1</f>
        <v>44</v>
      </c>
      <c r="AA216" s="9">
        <f t="shared" ref="AA216" si="83">AA211+1</f>
        <v>44</v>
      </c>
    </row>
    <row r="217" spans="1:27">
      <c r="A217" s="237" t="s">
        <v>19</v>
      </c>
      <c r="B217" s="237"/>
      <c r="C217" s="237" t="s">
        <v>1</v>
      </c>
      <c r="D217" s="237"/>
      <c r="E217" s="237"/>
      <c r="F217" s="237" t="s">
        <v>21</v>
      </c>
      <c r="G217" s="237"/>
      <c r="H217" s="237" t="s">
        <v>22</v>
      </c>
      <c r="I217" s="237"/>
      <c r="J217" s="237"/>
      <c r="K217" s="7"/>
      <c r="L217" s="8"/>
      <c r="M217" s="237" t="s">
        <v>19</v>
      </c>
      <c r="N217" s="237"/>
      <c r="O217" s="237" t="s">
        <v>1</v>
      </c>
      <c r="P217" s="237"/>
      <c r="Q217" s="237"/>
      <c r="R217" s="237" t="s">
        <v>21</v>
      </c>
      <c r="S217" s="237"/>
      <c r="T217" s="237" t="s">
        <v>22</v>
      </c>
      <c r="U217" s="237"/>
      <c r="V217" s="237"/>
      <c r="W217" s="7"/>
    </row>
    <row r="218" spans="1:27" ht="22" customHeight="1">
      <c r="A218" s="237" t="str">
        <f>VLOOKUP(Y216,'個票データ(男子)'!$A:$J,2,0)</f>
        <v/>
      </c>
      <c r="B218" s="237"/>
      <c r="C218" s="237" t="str">
        <f>VLOOKUP(Y216,'個票データ(男子)'!$A:$J,3,0)</f>
        <v/>
      </c>
      <c r="D218" s="237"/>
      <c r="E218" s="237"/>
      <c r="F218" s="237" t="str">
        <f>VLOOKUP(Y216,'個票データ(男子)'!$A:$J,4,0)</f>
        <v/>
      </c>
      <c r="G218" s="237"/>
      <c r="H218" s="237">
        <f>'一覧表(男子)'!$C$6</f>
        <v>0</v>
      </c>
      <c r="I218" s="237"/>
      <c r="J218" s="237"/>
      <c r="K218" s="7"/>
      <c r="L218" s="8"/>
      <c r="M218" s="237" t="str">
        <f>VLOOKUP(AA216,'個票データ(男子)'!$A:$J,2,0)</f>
        <v/>
      </c>
      <c r="N218" s="237"/>
      <c r="O218" s="237" t="str">
        <f>VLOOKUP(AA216,'個票データ(男子)'!$A:$J,3,0)</f>
        <v/>
      </c>
      <c r="P218" s="237"/>
      <c r="Q218" s="237"/>
      <c r="R218" s="237" t="str">
        <f>VLOOKUP(AA216,'個票データ(男子)'!$A:$J,4,0)</f>
        <v/>
      </c>
      <c r="S218" s="237"/>
      <c r="T218" s="237">
        <f>'一覧表(男子)'!$C$6</f>
        <v>0</v>
      </c>
      <c r="U218" s="237"/>
      <c r="V218" s="237"/>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37" t="s">
        <v>12</v>
      </c>
      <c r="B221" s="237"/>
      <c r="C221" s="238">
        <f>VLOOKUP(Y221,'個票データ(男子)'!$A:$J,5,0)</f>
        <v>0</v>
      </c>
      <c r="D221" s="238"/>
      <c r="E221" s="238"/>
      <c r="F221" s="237" t="s">
        <v>18</v>
      </c>
      <c r="G221" s="237"/>
      <c r="H221" s="239">
        <f>VLOOKUP(Y221,'個票データ(男子)'!$A:$J,6,0)</f>
        <v>0</v>
      </c>
      <c r="I221" s="239"/>
      <c r="J221" s="239"/>
      <c r="K221" s="7"/>
      <c r="L221" s="8"/>
      <c r="M221" s="237" t="s">
        <v>12</v>
      </c>
      <c r="N221" s="237"/>
      <c r="O221" s="238">
        <f>VLOOKUP(AA221,'個票データ(男子)'!$A:$J,7,0)</f>
        <v>0</v>
      </c>
      <c r="P221" s="238"/>
      <c r="Q221" s="238"/>
      <c r="R221" s="237" t="s">
        <v>18</v>
      </c>
      <c r="S221" s="237"/>
      <c r="T221" s="239">
        <f>VLOOKUP(AA221,'個票データ(男子)'!$A:$J,8,0)</f>
        <v>0</v>
      </c>
      <c r="U221" s="239"/>
      <c r="V221" s="239"/>
      <c r="W221" s="7"/>
      <c r="Y221" s="9">
        <f t="shared" ref="Y221" si="84">Y216+1</f>
        <v>45</v>
      </c>
      <c r="AA221" s="9">
        <f t="shared" ref="AA221" si="85">AA216+1</f>
        <v>45</v>
      </c>
    </row>
    <row r="222" spans="1:27">
      <c r="A222" s="237" t="s">
        <v>19</v>
      </c>
      <c r="B222" s="237"/>
      <c r="C222" s="237" t="s">
        <v>1</v>
      </c>
      <c r="D222" s="237"/>
      <c r="E222" s="237"/>
      <c r="F222" s="237" t="s">
        <v>21</v>
      </c>
      <c r="G222" s="237"/>
      <c r="H222" s="237" t="s">
        <v>22</v>
      </c>
      <c r="I222" s="237"/>
      <c r="J222" s="237"/>
      <c r="K222" s="7"/>
      <c r="L222" s="8"/>
      <c r="M222" s="237" t="s">
        <v>19</v>
      </c>
      <c r="N222" s="237"/>
      <c r="O222" s="237" t="s">
        <v>1</v>
      </c>
      <c r="P222" s="237"/>
      <c r="Q222" s="237"/>
      <c r="R222" s="237" t="s">
        <v>21</v>
      </c>
      <c r="S222" s="237"/>
      <c r="T222" s="237" t="s">
        <v>22</v>
      </c>
      <c r="U222" s="237"/>
      <c r="V222" s="237"/>
      <c r="W222" s="7"/>
    </row>
    <row r="223" spans="1:27" ht="22" customHeight="1">
      <c r="A223" s="237" t="str">
        <f>VLOOKUP(Y221,'個票データ(男子)'!$A:$J,2,0)</f>
        <v/>
      </c>
      <c r="B223" s="237"/>
      <c r="C223" s="237" t="str">
        <f>VLOOKUP(Y221,'個票データ(男子)'!$A:$J,3,0)</f>
        <v/>
      </c>
      <c r="D223" s="237"/>
      <c r="E223" s="237"/>
      <c r="F223" s="237" t="str">
        <f>VLOOKUP(Y221,'個票データ(男子)'!$A:$J,4,0)</f>
        <v/>
      </c>
      <c r="G223" s="237"/>
      <c r="H223" s="237">
        <f>'一覧表(男子)'!$C$6</f>
        <v>0</v>
      </c>
      <c r="I223" s="237"/>
      <c r="J223" s="237"/>
      <c r="K223" s="7"/>
      <c r="L223" s="8"/>
      <c r="M223" s="237" t="str">
        <f>VLOOKUP(AA221,'個票データ(男子)'!$A:$J,2,0)</f>
        <v/>
      </c>
      <c r="N223" s="237"/>
      <c r="O223" s="237" t="str">
        <f>VLOOKUP(AA221,'個票データ(男子)'!$A:$J,3,0)</f>
        <v/>
      </c>
      <c r="P223" s="237"/>
      <c r="Q223" s="237"/>
      <c r="R223" s="237" t="str">
        <f>VLOOKUP(AA221,'個票データ(男子)'!$A:$J,4,0)</f>
        <v/>
      </c>
      <c r="S223" s="237"/>
      <c r="T223" s="237">
        <f>'一覧表(男子)'!$C$6</f>
        <v>0</v>
      </c>
      <c r="U223" s="237"/>
      <c r="V223" s="237"/>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37" t="s">
        <v>12</v>
      </c>
      <c r="B226" s="237"/>
      <c r="C226" s="238">
        <f>VLOOKUP(Y226,'個票データ(男子)'!$A:$J,5,0)</f>
        <v>0</v>
      </c>
      <c r="D226" s="238"/>
      <c r="E226" s="238"/>
      <c r="F226" s="237" t="s">
        <v>18</v>
      </c>
      <c r="G226" s="237"/>
      <c r="H226" s="239">
        <f>VLOOKUP(Y226,'個票データ(男子)'!$A:$J,6,0)</f>
        <v>0</v>
      </c>
      <c r="I226" s="239"/>
      <c r="J226" s="239"/>
      <c r="K226" s="7"/>
      <c r="L226" s="8"/>
      <c r="M226" s="237" t="s">
        <v>12</v>
      </c>
      <c r="N226" s="237"/>
      <c r="O226" s="238">
        <f>VLOOKUP(AA226,'個票データ(男子)'!$A:$J,7,0)</f>
        <v>0</v>
      </c>
      <c r="P226" s="238"/>
      <c r="Q226" s="238"/>
      <c r="R226" s="237" t="s">
        <v>18</v>
      </c>
      <c r="S226" s="237"/>
      <c r="T226" s="239">
        <f>VLOOKUP(AA226,'個票データ(男子)'!$A:$J,8,0)</f>
        <v>0</v>
      </c>
      <c r="U226" s="239"/>
      <c r="V226" s="239"/>
      <c r="W226" s="7"/>
      <c r="Y226" s="9">
        <f t="shared" ref="Y226" si="86">Y221+1</f>
        <v>46</v>
      </c>
      <c r="AA226" s="9">
        <f t="shared" ref="AA226" si="87">AA221+1</f>
        <v>46</v>
      </c>
    </row>
    <row r="227" spans="1:27">
      <c r="A227" s="237" t="s">
        <v>19</v>
      </c>
      <c r="B227" s="237"/>
      <c r="C227" s="237" t="s">
        <v>1</v>
      </c>
      <c r="D227" s="237"/>
      <c r="E227" s="237"/>
      <c r="F227" s="237" t="s">
        <v>21</v>
      </c>
      <c r="G227" s="237"/>
      <c r="H227" s="237" t="s">
        <v>22</v>
      </c>
      <c r="I227" s="237"/>
      <c r="J227" s="237"/>
      <c r="K227" s="7"/>
      <c r="L227" s="8"/>
      <c r="M227" s="237" t="s">
        <v>19</v>
      </c>
      <c r="N227" s="237"/>
      <c r="O227" s="237" t="s">
        <v>1</v>
      </c>
      <c r="P227" s="237"/>
      <c r="Q227" s="237"/>
      <c r="R227" s="237" t="s">
        <v>21</v>
      </c>
      <c r="S227" s="237"/>
      <c r="T227" s="237" t="s">
        <v>22</v>
      </c>
      <c r="U227" s="237"/>
      <c r="V227" s="237"/>
      <c r="W227" s="7"/>
    </row>
    <row r="228" spans="1:27" ht="22" customHeight="1">
      <c r="A228" s="237" t="str">
        <f>VLOOKUP(Y226,'個票データ(男子)'!$A:$J,2,0)</f>
        <v/>
      </c>
      <c r="B228" s="237"/>
      <c r="C228" s="237" t="str">
        <f>VLOOKUP(Y226,'個票データ(男子)'!$A:$J,3,0)</f>
        <v/>
      </c>
      <c r="D228" s="237"/>
      <c r="E228" s="237"/>
      <c r="F228" s="237" t="str">
        <f>VLOOKUP(Y226,'個票データ(男子)'!$A:$J,4,0)</f>
        <v/>
      </c>
      <c r="G228" s="237"/>
      <c r="H228" s="237">
        <f>'一覧表(男子)'!$C$6</f>
        <v>0</v>
      </c>
      <c r="I228" s="237"/>
      <c r="J228" s="237"/>
      <c r="K228" s="7"/>
      <c r="L228" s="8"/>
      <c r="M228" s="237" t="str">
        <f>VLOOKUP(AA226,'個票データ(男子)'!$A:$J,2,0)</f>
        <v/>
      </c>
      <c r="N228" s="237"/>
      <c r="O228" s="237" t="str">
        <f>VLOOKUP(AA226,'個票データ(男子)'!$A:$J,3,0)</f>
        <v/>
      </c>
      <c r="P228" s="237"/>
      <c r="Q228" s="237"/>
      <c r="R228" s="237" t="str">
        <f>VLOOKUP(AA226,'個票データ(男子)'!$A:$J,4,0)</f>
        <v/>
      </c>
      <c r="S228" s="237"/>
      <c r="T228" s="237">
        <f>'一覧表(男子)'!$C$6</f>
        <v>0</v>
      </c>
      <c r="U228" s="237"/>
      <c r="V228" s="237"/>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37" t="s">
        <v>12</v>
      </c>
      <c r="B231" s="237"/>
      <c r="C231" s="238">
        <f>VLOOKUP(Y231,'個票データ(男子)'!$A:$J,5,0)</f>
        <v>0</v>
      </c>
      <c r="D231" s="238"/>
      <c r="E231" s="238"/>
      <c r="F231" s="237" t="s">
        <v>18</v>
      </c>
      <c r="G231" s="237"/>
      <c r="H231" s="239">
        <f>VLOOKUP(Y231,'個票データ(男子)'!$A:$J,6,0)</f>
        <v>0</v>
      </c>
      <c r="I231" s="239"/>
      <c r="J231" s="239"/>
      <c r="K231" s="7"/>
      <c r="L231" s="8"/>
      <c r="M231" s="237" t="s">
        <v>12</v>
      </c>
      <c r="N231" s="237"/>
      <c r="O231" s="238">
        <f>VLOOKUP(AA231,'個票データ(男子)'!$A:$J,7,0)</f>
        <v>0</v>
      </c>
      <c r="P231" s="238"/>
      <c r="Q231" s="238"/>
      <c r="R231" s="237" t="s">
        <v>18</v>
      </c>
      <c r="S231" s="237"/>
      <c r="T231" s="239">
        <f>VLOOKUP(AA231,'個票データ(男子)'!$A:$J,8,0)</f>
        <v>0</v>
      </c>
      <c r="U231" s="239"/>
      <c r="V231" s="239"/>
      <c r="W231" s="7"/>
      <c r="Y231" s="9">
        <f t="shared" ref="Y231" si="88">Y226+1</f>
        <v>47</v>
      </c>
      <c r="AA231" s="9">
        <f t="shared" ref="AA231" si="89">AA226+1</f>
        <v>47</v>
      </c>
    </row>
    <row r="232" spans="1:27">
      <c r="A232" s="237" t="s">
        <v>19</v>
      </c>
      <c r="B232" s="237"/>
      <c r="C232" s="237" t="s">
        <v>1</v>
      </c>
      <c r="D232" s="237"/>
      <c r="E232" s="237"/>
      <c r="F232" s="237" t="s">
        <v>21</v>
      </c>
      <c r="G232" s="237"/>
      <c r="H232" s="237" t="s">
        <v>22</v>
      </c>
      <c r="I232" s="237"/>
      <c r="J232" s="237"/>
      <c r="K232" s="7"/>
      <c r="L232" s="8"/>
      <c r="M232" s="237" t="s">
        <v>19</v>
      </c>
      <c r="N232" s="237"/>
      <c r="O232" s="237" t="s">
        <v>1</v>
      </c>
      <c r="P232" s="237"/>
      <c r="Q232" s="237"/>
      <c r="R232" s="237" t="s">
        <v>21</v>
      </c>
      <c r="S232" s="237"/>
      <c r="T232" s="237" t="s">
        <v>22</v>
      </c>
      <c r="U232" s="237"/>
      <c r="V232" s="237"/>
      <c r="W232" s="7"/>
    </row>
    <row r="233" spans="1:27" ht="22" customHeight="1">
      <c r="A233" s="237" t="str">
        <f>VLOOKUP(Y231,'個票データ(男子)'!$A:$J,2,0)</f>
        <v/>
      </c>
      <c r="B233" s="237"/>
      <c r="C233" s="237" t="str">
        <f>VLOOKUP(Y231,'個票データ(男子)'!$A:$J,3,0)</f>
        <v/>
      </c>
      <c r="D233" s="237"/>
      <c r="E233" s="237"/>
      <c r="F233" s="237" t="str">
        <f>VLOOKUP(Y231,'個票データ(男子)'!$A:$J,4,0)</f>
        <v/>
      </c>
      <c r="G233" s="237"/>
      <c r="H233" s="237">
        <f>'一覧表(男子)'!$C$6</f>
        <v>0</v>
      </c>
      <c r="I233" s="237"/>
      <c r="J233" s="237"/>
      <c r="K233" s="7"/>
      <c r="L233" s="8"/>
      <c r="M233" s="237" t="str">
        <f>VLOOKUP(AA231,'個票データ(男子)'!$A:$J,2,0)</f>
        <v/>
      </c>
      <c r="N233" s="237"/>
      <c r="O233" s="237" t="str">
        <f>VLOOKUP(AA231,'個票データ(男子)'!$A:$J,3,0)</f>
        <v/>
      </c>
      <c r="P233" s="237"/>
      <c r="Q233" s="237"/>
      <c r="R233" s="237" t="str">
        <f>VLOOKUP(AA231,'個票データ(男子)'!$A:$J,4,0)</f>
        <v/>
      </c>
      <c r="S233" s="237"/>
      <c r="T233" s="237">
        <f>'一覧表(男子)'!$C$6</f>
        <v>0</v>
      </c>
      <c r="U233" s="237"/>
      <c r="V233" s="237"/>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37" t="s">
        <v>12</v>
      </c>
      <c r="B236" s="237"/>
      <c r="C236" s="238">
        <f>VLOOKUP(Y236,'個票データ(男子)'!$A:$J,5,0)</f>
        <v>0</v>
      </c>
      <c r="D236" s="238"/>
      <c r="E236" s="238"/>
      <c r="F236" s="237" t="s">
        <v>18</v>
      </c>
      <c r="G236" s="237"/>
      <c r="H236" s="239">
        <f>VLOOKUP(Y236,'個票データ(男子)'!$A:$J,6,0)</f>
        <v>0</v>
      </c>
      <c r="I236" s="239"/>
      <c r="J236" s="239"/>
      <c r="K236" s="7"/>
      <c r="L236" s="8"/>
      <c r="M236" s="237" t="s">
        <v>12</v>
      </c>
      <c r="N236" s="237"/>
      <c r="O236" s="238">
        <f>VLOOKUP(AA236,'個票データ(男子)'!$A:$J,7,0)</f>
        <v>0</v>
      </c>
      <c r="P236" s="238"/>
      <c r="Q236" s="238"/>
      <c r="R236" s="237" t="s">
        <v>18</v>
      </c>
      <c r="S236" s="237"/>
      <c r="T236" s="239">
        <f>VLOOKUP(AA236,'個票データ(男子)'!$A:$J,8,0)</f>
        <v>0</v>
      </c>
      <c r="U236" s="239"/>
      <c r="V236" s="239"/>
      <c r="W236" s="7"/>
      <c r="Y236" s="9">
        <f t="shared" ref="Y236" si="90">Y231+1</f>
        <v>48</v>
      </c>
      <c r="AA236" s="9">
        <f t="shared" ref="AA236" si="91">AA231+1</f>
        <v>48</v>
      </c>
    </row>
    <row r="237" spans="1:27">
      <c r="A237" s="237" t="s">
        <v>19</v>
      </c>
      <c r="B237" s="237"/>
      <c r="C237" s="237" t="s">
        <v>1</v>
      </c>
      <c r="D237" s="237"/>
      <c r="E237" s="237"/>
      <c r="F237" s="237" t="s">
        <v>21</v>
      </c>
      <c r="G237" s="237"/>
      <c r="H237" s="237" t="s">
        <v>22</v>
      </c>
      <c r="I237" s="237"/>
      <c r="J237" s="237"/>
      <c r="K237" s="7"/>
      <c r="L237" s="8"/>
      <c r="M237" s="237" t="s">
        <v>19</v>
      </c>
      <c r="N237" s="237"/>
      <c r="O237" s="237" t="s">
        <v>1</v>
      </c>
      <c r="P237" s="237"/>
      <c r="Q237" s="237"/>
      <c r="R237" s="237" t="s">
        <v>21</v>
      </c>
      <c r="S237" s="237"/>
      <c r="T237" s="237" t="s">
        <v>22</v>
      </c>
      <c r="U237" s="237"/>
      <c r="V237" s="237"/>
      <c r="W237" s="7"/>
    </row>
    <row r="238" spans="1:27" ht="22" customHeight="1">
      <c r="A238" s="237" t="str">
        <f>VLOOKUP(Y236,'個票データ(男子)'!$A:$J,2,0)</f>
        <v/>
      </c>
      <c r="B238" s="237"/>
      <c r="C238" s="237" t="str">
        <f>VLOOKUP(Y236,'個票データ(男子)'!$A:$J,3,0)</f>
        <v/>
      </c>
      <c r="D238" s="237"/>
      <c r="E238" s="237"/>
      <c r="F238" s="237" t="str">
        <f>VLOOKUP(Y236,'個票データ(男子)'!$A:$J,4,0)</f>
        <v/>
      </c>
      <c r="G238" s="237"/>
      <c r="H238" s="237">
        <f>'一覧表(男子)'!$C$6</f>
        <v>0</v>
      </c>
      <c r="I238" s="237"/>
      <c r="J238" s="237"/>
      <c r="K238" s="7"/>
      <c r="L238" s="8"/>
      <c r="M238" s="237" t="str">
        <f>VLOOKUP(AA236,'個票データ(男子)'!$A:$J,2,0)</f>
        <v/>
      </c>
      <c r="N238" s="237"/>
      <c r="O238" s="237" t="str">
        <f>VLOOKUP(AA236,'個票データ(男子)'!$A:$J,3,0)</f>
        <v/>
      </c>
      <c r="P238" s="237"/>
      <c r="Q238" s="237"/>
      <c r="R238" s="237" t="str">
        <f>VLOOKUP(AA236,'個票データ(男子)'!$A:$J,4,0)</f>
        <v/>
      </c>
      <c r="S238" s="237"/>
      <c r="T238" s="237">
        <f>'一覧表(男子)'!$C$6</f>
        <v>0</v>
      </c>
      <c r="U238" s="237"/>
      <c r="V238" s="237"/>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37" t="s">
        <v>12</v>
      </c>
      <c r="B241" s="237"/>
      <c r="C241" s="238">
        <f>VLOOKUP(Y241,'個票データ(男子)'!$A:$J,5,0)</f>
        <v>0</v>
      </c>
      <c r="D241" s="238"/>
      <c r="E241" s="238"/>
      <c r="F241" s="237" t="s">
        <v>18</v>
      </c>
      <c r="G241" s="237"/>
      <c r="H241" s="239">
        <f>VLOOKUP(Y241,'個票データ(男子)'!$A:$J,6,0)</f>
        <v>0</v>
      </c>
      <c r="I241" s="239"/>
      <c r="J241" s="239"/>
      <c r="K241" s="7"/>
      <c r="L241" s="8"/>
      <c r="M241" s="237" t="s">
        <v>12</v>
      </c>
      <c r="N241" s="237"/>
      <c r="O241" s="238">
        <f>VLOOKUP(AA241,'個票データ(男子)'!$A:$J,7,0)</f>
        <v>0</v>
      </c>
      <c r="P241" s="238"/>
      <c r="Q241" s="238"/>
      <c r="R241" s="237" t="s">
        <v>18</v>
      </c>
      <c r="S241" s="237"/>
      <c r="T241" s="239">
        <f>VLOOKUP(AA241,'個票データ(男子)'!$A:$J,8,0)</f>
        <v>0</v>
      </c>
      <c r="U241" s="239"/>
      <c r="V241" s="239"/>
      <c r="W241" s="7"/>
      <c r="Y241" s="9">
        <f t="shared" ref="Y241" si="92">Y236+1</f>
        <v>49</v>
      </c>
      <c r="AA241" s="9">
        <f t="shared" ref="AA241" si="93">AA236+1</f>
        <v>49</v>
      </c>
    </row>
    <row r="242" spans="1:27">
      <c r="A242" s="237" t="s">
        <v>19</v>
      </c>
      <c r="B242" s="237"/>
      <c r="C242" s="237" t="s">
        <v>1</v>
      </c>
      <c r="D242" s="237"/>
      <c r="E242" s="237"/>
      <c r="F242" s="237" t="s">
        <v>21</v>
      </c>
      <c r="G242" s="237"/>
      <c r="H242" s="237" t="s">
        <v>22</v>
      </c>
      <c r="I242" s="237"/>
      <c r="J242" s="237"/>
      <c r="K242" s="7"/>
      <c r="L242" s="8"/>
      <c r="M242" s="237" t="s">
        <v>19</v>
      </c>
      <c r="N242" s="237"/>
      <c r="O242" s="237" t="s">
        <v>1</v>
      </c>
      <c r="P242" s="237"/>
      <c r="Q242" s="237"/>
      <c r="R242" s="237" t="s">
        <v>21</v>
      </c>
      <c r="S242" s="237"/>
      <c r="T242" s="237" t="s">
        <v>22</v>
      </c>
      <c r="U242" s="237"/>
      <c r="V242" s="237"/>
      <c r="W242" s="7"/>
    </row>
    <row r="243" spans="1:27" ht="22" customHeight="1">
      <c r="A243" s="237" t="str">
        <f>VLOOKUP(Y241,'個票データ(男子)'!$A:$J,2,0)</f>
        <v/>
      </c>
      <c r="B243" s="237"/>
      <c r="C243" s="237" t="str">
        <f>VLOOKUP(Y241,'個票データ(男子)'!$A:$J,3,0)</f>
        <v/>
      </c>
      <c r="D243" s="237"/>
      <c r="E243" s="237"/>
      <c r="F243" s="237" t="str">
        <f>VLOOKUP(Y241,'個票データ(男子)'!$A:$J,4,0)</f>
        <v/>
      </c>
      <c r="G243" s="237"/>
      <c r="H243" s="237">
        <f>'一覧表(男子)'!$C$6</f>
        <v>0</v>
      </c>
      <c r="I243" s="237"/>
      <c r="J243" s="237"/>
      <c r="K243" s="7"/>
      <c r="L243" s="8"/>
      <c r="M243" s="237" t="str">
        <f>VLOOKUP(AA241,'個票データ(男子)'!$A:$J,2,0)</f>
        <v/>
      </c>
      <c r="N243" s="237"/>
      <c r="O243" s="237" t="str">
        <f>VLOOKUP(AA241,'個票データ(男子)'!$A:$J,3,0)</f>
        <v/>
      </c>
      <c r="P243" s="237"/>
      <c r="Q243" s="237"/>
      <c r="R243" s="237" t="str">
        <f>VLOOKUP(AA241,'個票データ(男子)'!$A:$J,4,0)</f>
        <v/>
      </c>
      <c r="S243" s="237"/>
      <c r="T243" s="237">
        <f>'一覧表(男子)'!$C$6</f>
        <v>0</v>
      </c>
      <c r="U243" s="237"/>
      <c r="V243" s="237"/>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37" t="s">
        <v>12</v>
      </c>
      <c r="B246" s="237"/>
      <c r="C246" s="238">
        <f>VLOOKUP(Y246,'個票データ(男子)'!$A:$J,5,0)</f>
        <v>0</v>
      </c>
      <c r="D246" s="238"/>
      <c r="E246" s="238"/>
      <c r="F246" s="237" t="s">
        <v>18</v>
      </c>
      <c r="G246" s="237"/>
      <c r="H246" s="239">
        <f>VLOOKUP(Y246,'個票データ(男子)'!$A:$J,6,0)</f>
        <v>0</v>
      </c>
      <c r="I246" s="239"/>
      <c r="J246" s="239"/>
      <c r="K246" s="7"/>
      <c r="L246" s="8"/>
      <c r="M246" s="237" t="s">
        <v>12</v>
      </c>
      <c r="N246" s="237"/>
      <c r="O246" s="238">
        <f>VLOOKUP(AA246,'個票データ(男子)'!$A:$J,7,0)</f>
        <v>0</v>
      </c>
      <c r="P246" s="238"/>
      <c r="Q246" s="238"/>
      <c r="R246" s="237" t="s">
        <v>18</v>
      </c>
      <c r="S246" s="237"/>
      <c r="T246" s="239">
        <f>VLOOKUP(AA246,'個票データ(男子)'!$A:$J,8,0)</f>
        <v>0</v>
      </c>
      <c r="U246" s="239"/>
      <c r="V246" s="239"/>
      <c r="W246" s="7"/>
      <c r="Y246" s="9">
        <f t="shared" ref="Y246" si="94">Y241+1</f>
        <v>50</v>
      </c>
      <c r="AA246" s="9">
        <f t="shared" ref="AA246" si="95">AA241+1</f>
        <v>50</v>
      </c>
    </row>
    <row r="247" spans="1:27">
      <c r="A247" s="237" t="s">
        <v>19</v>
      </c>
      <c r="B247" s="237"/>
      <c r="C247" s="237" t="s">
        <v>1</v>
      </c>
      <c r="D247" s="237"/>
      <c r="E247" s="237"/>
      <c r="F247" s="237" t="s">
        <v>21</v>
      </c>
      <c r="G247" s="237"/>
      <c r="H247" s="237" t="s">
        <v>22</v>
      </c>
      <c r="I247" s="237"/>
      <c r="J247" s="237"/>
      <c r="K247" s="7"/>
      <c r="L247" s="8"/>
      <c r="M247" s="237" t="s">
        <v>19</v>
      </c>
      <c r="N247" s="237"/>
      <c r="O247" s="237" t="s">
        <v>1</v>
      </c>
      <c r="P247" s="237"/>
      <c r="Q247" s="237"/>
      <c r="R247" s="237" t="s">
        <v>21</v>
      </c>
      <c r="S247" s="237"/>
      <c r="T247" s="237" t="s">
        <v>22</v>
      </c>
      <c r="U247" s="237"/>
      <c r="V247" s="237"/>
      <c r="W247" s="7"/>
    </row>
    <row r="248" spans="1:27" ht="22" customHeight="1">
      <c r="A248" s="237" t="str">
        <f>VLOOKUP(Y246,'個票データ(男子)'!$A:$J,2,0)</f>
        <v/>
      </c>
      <c r="B248" s="237"/>
      <c r="C248" s="237" t="str">
        <f>VLOOKUP(Y246,'個票データ(男子)'!$A:$J,3,0)</f>
        <v/>
      </c>
      <c r="D248" s="237"/>
      <c r="E248" s="237"/>
      <c r="F248" s="237" t="str">
        <f>VLOOKUP(Y246,'個票データ(男子)'!$A:$J,4,0)</f>
        <v/>
      </c>
      <c r="G248" s="237"/>
      <c r="H248" s="237">
        <f>'一覧表(男子)'!$C$6</f>
        <v>0</v>
      </c>
      <c r="I248" s="237"/>
      <c r="J248" s="237"/>
      <c r="K248" s="7"/>
      <c r="L248" s="8"/>
      <c r="M248" s="237" t="str">
        <f>VLOOKUP(AA246,'個票データ(男子)'!$A:$J,2,0)</f>
        <v/>
      </c>
      <c r="N248" s="237"/>
      <c r="O248" s="237" t="str">
        <f>VLOOKUP(AA246,'個票データ(男子)'!$A:$J,3,0)</f>
        <v/>
      </c>
      <c r="P248" s="237"/>
      <c r="Q248" s="237"/>
      <c r="R248" s="237" t="str">
        <f>VLOOKUP(AA246,'個票データ(男子)'!$A:$J,4,0)</f>
        <v/>
      </c>
      <c r="S248" s="237"/>
      <c r="T248" s="237">
        <f>'一覧表(男子)'!$C$6</f>
        <v>0</v>
      </c>
      <c r="U248" s="237"/>
      <c r="V248" s="237"/>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37" t="s">
        <v>12</v>
      </c>
      <c r="B251" s="237"/>
      <c r="C251" s="238">
        <f>VLOOKUP(Y251,'個票データ(男子)'!$A:$J,5,0)</f>
        <v>0</v>
      </c>
      <c r="D251" s="238"/>
      <c r="E251" s="238"/>
      <c r="F251" s="237" t="s">
        <v>18</v>
      </c>
      <c r="G251" s="237"/>
      <c r="H251" s="239">
        <f>VLOOKUP(Y251,'個票データ(男子)'!$A:$J,6,0)</f>
        <v>0</v>
      </c>
      <c r="I251" s="239"/>
      <c r="J251" s="239"/>
      <c r="K251" s="7"/>
      <c r="L251" s="8"/>
      <c r="M251" s="237" t="s">
        <v>12</v>
      </c>
      <c r="N251" s="237"/>
      <c r="O251" s="238">
        <f>VLOOKUP(AA251,'個票データ(男子)'!$A:$J,7,0)</f>
        <v>0</v>
      </c>
      <c r="P251" s="238"/>
      <c r="Q251" s="238"/>
      <c r="R251" s="237" t="s">
        <v>18</v>
      </c>
      <c r="S251" s="237"/>
      <c r="T251" s="239">
        <f>VLOOKUP(AA251,'個票データ(男子)'!$A:$J,8,0)</f>
        <v>0</v>
      </c>
      <c r="U251" s="239"/>
      <c r="V251" s="239"/>
      <c r="W251" s="7"/>
      <c r="Y251" s="9">
        <f t="shared" ref="Y251" si="96">Y246+1</f>
        <v>51</v>
      </c>
      <c r="AA251" s="9">
        <f t="shared" ref="AA251" si="97">AA246+1</f>
        <v>51</v>
      </c>
    </row>
    <row r="252" spans="1:27">
      <c r="A252" s="237" t="s">
        <v>19</v>
      </c>
      <c r="B252" s="237"/>
      <c r="C252" s="237" t="s">
        <v>1</v>
      </c>
      <c r="D252" s="237"/>
      <c r="E252" s="237"/>
      <c r="F252" s="237" t="s">
        <v>21</v>
      </c>
      <c r="G252" s="237"/>
      <c r="H252" s="237" t="s">
        <v>22</v>
      </c>
      <c r="I252" s="237"/>
      <c r="J252" s="237"/>
      <c r="K252" s="7"/>
      <c r="L252" s="8"/>
      <c r="M252" s="237" t="s">
        <v>19</v>
      </c>
      <c r="N252" s="237"/>
      <c r="O252" s="237" t="s">
        <v>1</v>
      </c>
      <c r="P252" s="237"/>
      <c r="Q252" s="237"/>
      <c r="R252" s="237" t="s">
        <v>21</v>
      </c>
      <c r="S252" s="237"/>
      <c r="T252" s="237" t="s">
        <v>22</v>
      </c>
      <c r="U252" s="237"/>
      <c r="V252" s="237"/>
      <c r="W252" s="7"/>
    </row>
    <row r="253" spans="1:27" ht="22" customHeight="1">
      <c r="A253" s="237" t="str">
        <f>VLOOKUP(Y251,'個票データ(男子)'!$A:$J,2,0)</f>
        <v/>
      </c>
      <c r="B253" s="237"/>
      <c r="C253" s="237" t="str">
        <f>VLOOKUP(Y251,'個票データ(男子)'!$A:$J,3,0)</f>
        <v/>
      </c>
      <c r="D253" s="237"/>
      <c r="E253" s="237"/>
      <c r="F253" s="237" t="str">
        <f>VLOOKUP(Y251,'個票データ(男子)'!$A:$J,4,0)</f>
        <v/>
      </c>
      <c r="G253" s="237"/>
      <c r="H253" s="237">
        <f>'一覧表(男子)'!$C$6</f>
        <v>0</v>
      </c>
      <c r="I253" s="237"/>
      <c r="J253" s="237"/>
      <c r="K253" s="7"/>
      <c r="L253" s="8"/>
      <c r="M253" s="237" t="str">
        <f>VLOOKUP(AA251,'個票データ(男子)'!$A:$J,2,0)</f>
        <v/>
      </c>
      <c r="N253" s="237"/>
      <c r="O253" s="237" t="str">
        <f>VLOOKUP(AA251,'個票データ(男子)'!$A:$J,3,0)</f>
        <v/>
      </c>
      <c r="P253" s="237"/>
      <c r="Q253" s="237"/>
      <c r="R253" s="237" t="str">
        <f>VLOOKUP(AA251,'個票データ(男子)'!$A:$J,4,0)</f>
        <v/>
      </c>
      <c r="S253" s="237"/>
      <c r="T253" s="237">
        <f>'一覧表(男子)'!$C$6</f>
        <v>0</v>
      </c>
      <c r="U253" s="237"/>
      <c r="V253" s="237"/>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37" t="s">
        <v>12</v>
      </c>
      <c r="B256" s="237"/>
      <c r="C256" s="238">
        <f>VLOOKUP(Y256,'個票データ(男子)'!$A:$J,5,0)</f>
        <v>0</v>
      </c>
      <c r="D256" s="238"/>
      <c r="E256" s="238"/>
      <c r="F256" s="237" t="s">
        <v>18</v>
      </c>
      <c r="G256" s="237"/>
      <c r="H256" s="239">
        <f>VLOOKUP(Y256,'個票データ(男子)'!$A:$J,6,0)</f>
        <v>0</v>
      </c>
      <c r="I256" s="239"/>
      <c r="J256" s="239"/>
      <c r="K256" s="7"/>
      <c r="L256" s="8"/>
      <c r="M256" s="237" t="s">
        <v>12</v>
      </c>
      <c r="N256" s="237"/>
      <c r="O256" s="238">
        <f>VLOOKUP(AA256,'個票データ(男子)'!$A:$J,7,0)</f>
        <v>0</v>
      </c>
      <c r="P256" s="238"/>
      <c r="Q256" s="238"/>
      <c r="R256" s="237" t="s">
        <v>18</v>
      </c>
      <c r="S256" s="237"/>
      <c r="T256" s="239">
        <f>VLOOKUP(AA256,'個票データ(男子)'!$A:$J,8,0)</f>
        <v>0</v>
      </c>
      <c r="U256" s="239"/>
      <c r="V256" s="239"/>
      <c r="W256" s="7"/>
      <c r="Y256" s="9">
        <f t="shared" ref="Y256" si="98">Y251+1</f>
        <v>52</v>
      </c>
      <c r="AA256" s="9">
        <f t="shared" ref="AA256" si="99">AA251+1</f>
        <v>52</v>
      </c>
    </row>
    <row r="257" spans="1:27">
      <c r="A257" s="237" t="s">
        <v>19</v>
      </c>
      <c r="B257" s="237"/>
      <c r="C257" s="237" t="s">
        <v>1</v>
      </c>
      <c r="D257" s="237"/>
      <c r="E257" s="237"/>
      <c r="F257" s="237" t="s">
        <v>21</v>
      </c>
      <c r="G257" s="237"/>
      <c r="H257" s="237" t="s">
        <v>22</v>
      </c>
      <c r="I257" s="237"/>
      <c r="J257" s="237"/>
      <c r="K257" s="7"/>
      <c r="L257" s="8"/>
      <c r="M257" s="237" t="s">
        <v>19</v>
      </c>
      <c r="N257" s="237"/>
      <c r="O257" s="237" t="s">
        <v>1</v>
      </c>
      <c r="P257" s="237"/>
      <c r="Q257" s="237"/>
      <c r="R257" s="237" t="s">
        <v>21</v>
      </c>
      <c r="S257" s="237"/>
      <c r="T257" s="237" t="s">
        <v>22</v>
      </c>
      <c r="U257" s="237"/>
      <c r="V257" s="237"/>
      <c r="W257" s="7"/>
    </row>
    <row r="258" spans="1:27" ht="22" customHeight="1">
      <c r="A258" s="237" t="str">
        <f>VLOOKUP(Y256,'個票データ(男子)'!$A:$J,2,0)</f>
        <v/>
      </c>
      <c r="B258" s="237"/>
      <c r="C258" s="237" t="str">
        <f>VLOOKUP(Y256,'個票データ(男子)'!$A:$J,3,0)</f>
        <v/>
      </c>
      <c r="D258" s="237"/>
      <c r="E258" s="237"/>
      <c r="F258" s="237" t="str">
        <f>VLOOKUP(Y256,'個票データ(男子)'!$A:$J,4,0)</f>
        <v/>
      </c>
      <c r="G258" s="237"/>
      <c r="H258" s="237">
        <f>'一覧表(男子)'!$C$6</f>
        <v>0</v>
      </c>
      <c r="I258" s="237"/>
      <c r="J258" s="237"/>
      <c r="K258" s="7"/>
      <c r="L258" s="8"/>
      <c r="M258" s="237" t="str">
        <f>VLOOKUP(AA256,'個票データ(男子)'!$A:$J,2,0)</f>
        <v/>
      </c>
      <c r="N258" s="237"/>
      <c r="O258" s="237" t="str">
        <f>VLOOKUP(AA256,'個票データ(男子)'!$A:$J,3,0)</f>
        <v/>
      </c>
      <c r="P258" s="237"/>
      <c r="Q258" s="237"/>
      <c r="R258" s="237" t="str">
        <f>VLOOKUP(AA256,'個票データ(男子)'!$A:$J,4,0)</f>
        <v/>
      </c>
      <c r="S258" s="237"/>
      <c r="T258" s="237">
        <f>'一覧表(男子)'!$C$6</f>
        <v>0</v>
      </c>
      <c r="U258" s="237"/>
      <c r="V258" s="237"/>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37" t="s">
        <v>12</v>
      </c>
      <c r="B261" s="237"/>
      <c r="C261" s="238">
        <f>VLOOKUP(Y261,'個票データ(男子)'!$A:$J,5,0)</f>
        <v>0</v>
      </c>
      <c r="D261" s="238"/>
      <c r="E261" s="238"/>
      <c r="F261" s="237" t="s">
        <v>18</v>
      </c>
      <c r="G261" s="237"/>
      <c r="H261" s="239">
        <f>VLOOKUP(Y261,'個票データ(男子)'!$A:$J,6,0)</f>
        <v>0</v>
      </c>
      <c r="I261" s="239"/>
      <c r="J261" s="239"/>
      <c r="K261" s="7"/>
      <c r="L261" s="8"/>
      <c r="M261" s="237" t="s">
        <v>12</v>
      </c>
      <c r="N261" s="237"/>
      <c r="O261" s="238">
        <f>VLOOKUP(AA261,'個票データ(男子)'!$A:$J,7,0)</f>
        <v>0</v>
      </c>
      <c r="P261" s="238"/>
      <c r="Q261" s="238"/>
      <c r="R261" s="237" t="s">
        <v>18</v>
      </c>
      <c r="S261" s="237"/>
      <c r="T261" s="239">
        <f>VLOOKUP(AA261,'個票データ(男子)'!$A:$J,8,0)</f>
        <v>0</v>
      </c>
      <c r="U261" s="239"/>
      <c r="V261" s="239"/>
      <c r="W261" s="7"/>
      <c r="Y261" s="9">
        <f t="shared" ref="Y261" si="100">Y256+1</f>
        <v>53</v>
      </c>
      <c r="AA261" s="9">
        <f t="shared" ref="AA261" si="101">AA256+1</f>
        <v>53</v>
      </c>
    </row>
    <row r="262" spans="1:27">
      <c r="A262" s="237" t="s">
        <v>19</v>
      </c>
      <c r="B262" s="237"/>
      <c r="C262" s="237" t="s">
        <v>1</v>
      </c>
      <c r="D262" s="237"/>
      <c r="E262" s="237"/>
      <c r="F262" s="237" t="s">
        <v>21</v>
      </c>
      <c r="G262" s="237"/>
      <c r="H262" s="237" t="s">
        <v>22</v>
      </c>
      <c r="I262" s="237"/>
      <c r="J262" s="237"/>
      <c r="K262" s="7"/>
      <c r="L262" s="8"/>
      <c r="M262" s="237" t="s">
        <v>19</v>
      </c>
      <c r="N262" s="237"/>
      <c r="O262" s="237" t="s">
        <v>1</v>
      </c>
      <c r="P262" s="237"/>
      <c r="Q262" s="237"/>
      <c r="R262" s="237" t="s">
        <v>21</v>
      </c>
      <c r="S262" s="237"/>
      <c r="T262" s="237" t="s">
        <v>22</v>
      </c>
      <c r="U262" s="237"/>
      <c r="V262" s="237"/>
      <c r="W262" s="7"/>
    </row>
    <row r="263" spans="1:27" ht="22" customHeight="1">
      <c r="A263" s="237" t="str">
        <f>VLOOKUP(Y261,'個票データ(男子)'!$A:$J,2,0)</f>
        <v/>
      </c>
      <c r="B263" s="237"/>
      <c r="C263" s="237" t="str">
        <f>VLOOKUP(Y261,'個票データ(男子)'!$A:$J,3,0)</f>
        <v/>
      </c>
      <c r="D263" s="237"/>
      <c r="E263" s="237"/>
      <c r="F263" s="237" t="str">
        <f>VLOOKUP(Y261,'個票データ(男子)'!$A:$J,4,0)</f>
        <v/>
      </c>
      <c r="G263" s="237"/>
      <c r="H263" s="237">
        <f>'一覧表(男子)'!$C$6</f>
        <v>0</v>
      </c>
      <c r="I263" s="237"/>
      <c r="J263" s="237"/>
      <c r="K263" s="7"/>
      <c r="L263" s="8"/>
      <c r="M263" s="237" t="str">
        <f>VLOOKUP(AA261,'個票データ(男子)'!$A:$J,2,0)</f>
        <v/>
      </c>
      <c r="N263" s="237"/>
      <c r="O263" s="237" t="str">
        <f>VLOOKUP(AA261,'個票データ(男子)'!$A:$J,3,0)</f>
        <v/>
      </c>
      <c r="P263" s="237"/>
      <c r="Q263" s="237"/>
      <c r="R263" s="237" t="str">
        <f>VLOOKUP(AA261,'個票データ(男子)'!$A:$J,4,0)</f>
        <v/>
      </c>
      <c r="S263" s="237"/>
      <c r="T263" s="237">
        <f>'一覧表(男子)'!$C$6</f>
        <v>0</v>
      </c>
      <c r="U263" s="237"/>
      <c r="V263" s="237"/>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37" t="s">
        <v>12</v>
      </c>
      <c r="B266" s="237"/>
      <c r="C266" s="238">
        <f>VLOOKUP(Y266,'個票データ(男子)'!$A:$J,5,0)</f>
        <v>0</v>
      </c>
      <c r="D266" s="238"/>
      <c r="E266" s="238"/>
      <c r="F266" s="237" t="s">
        <v>18</v>
      </c>
      <c r="G266" s="237"/>
      <c r="H266" s="239">
        <f>VLOOKUP(Y266,'個票データ(男子)'!$A:$J,6,0)</f>
        <v>0</v>
      </c>
      <c r="I266" s="239"/>
      <c r="J266" s="239"/>
      <c r="K266" s="7"/>
      <c r="L266" s="8"/>
      <c r="M266" s="237" t="s">
        <v>12</v>
      </c>
      <c r="N266" s="237"/>
      <c r="O266" s="238">
        <f>VLOOKUP(AA266,'個票データ(男子)'!$A:$J,7,0)</f>
        <v>0</v>
      </c>
      <c r="P266" s="238"/>
      <c r="Q266" s="238"/>
      <c r="R266" s="237" t="s">
        <v>18</v>
      </c>
      <c r="S266" s="237"/>
      <c r="T266" s="239">
        <f>VLOOKUP(AA266,'個票データ(男子)'!$A:$J,8,0)</f>
        <v>0</v>
      </c>
      <c r="U266" s="239"/>
      <c r="V266" s="239"/>
      <c r="W266" s="7"/>
      <c r="Y266" s="9">
        <f t="shared" ref="Y266" si="102">Y261+1</f>
        <v>54</v>
      </c>
      <c r="AA266" s="9">
        <f t="shared" ref="AA266" si="103">AA261+1</f>
        <v>54</v>
      </c>
    </row>
    <row r="267" spans="1:27">
      <c r="A267" s="237" t="s">
        <v>19</v>
      </c>
      <c r="B267" s="237"/>
      <c r="C267" s="237" t="s">
        <v>1</v>
      </c>
      <c r="D267" s="237"/>
      <c r="E267" s="237"/>
      <c r="F267" s="237" t="s">
        <v>21</v>
      </c>
      <c r="G267" s="237"/>
      <c r="H267" s="237" t="s">
        <v>22</v>
      </c>
      <c r="I267" s="237"/>
      <c r="J267" s="237"/>
      <c r="K267" s="7"/>
      <c r="L267" s="8"/>
      <c r="M267" s="237" t="s">
        <v>19</v>
      </c>
      <c r="N267" s="237"/>
      <c r="O267" s="237" t="s">
        <v>1</v>
      </c>
      <c r="P267" s="237"/>
      <c r="Q267" s="237"/>
      <c r="R267" s="237" t="s">
        <v>21</v>
      </c>
      <c r="S267" s="237"/>
      <c r="T267" s="237" t="s">
        <v>22</v>
      </c>
      <c r="U267" s="237"/>
      <c r="V267" s="237"/>
      <c r="W267" s="7"/>
    </row>
    <row r="268" spans="1:27" ht="22" customHeight="1">
      <c r="A268" s="237" t="str">
        <f>VLOOKUP(Y266,'個票データ(男子)'!$A:$J,2,0)</f>
        <v/>
      </c>
      <c r="B268" s="237"/>
      <c r="C268" s="237" t="str">
        <f>VLOOKUP(Y266,'個票データ(男子)'!$A:$J,3,0)</f>
        <v/>
      </c>
      <c r="D268" s="237"/>
      <c r="E268" s="237"/>
      <c r="F268" s="237" t="str">
        <f>VLOOKUP(Y266,'個票データ(男子)'!$A:$J,4,0)</f>
        <v/>
      </c>
      <c r="G268" s="237"/>
      <c r="H268" s="237">
        <f>'一覧表(男子)'!$C$6</f>
        <v>0</v>
      </c>
      <c r="I268" s="237"/>
      <c r="J268" s="237"/>
      <c r="K268" s="7"/>
      <c r="L268" s="8"/>
      <c r="M268" s="237" t="str">
        <f>VLOOKUP(AA266,'個票データ(男子)'!$A:$J,2,0)</f>
        <v/>
      </c>
      <c r="N268" s="237"/>
      <c r="O268" s="237" t="str">
        <f>VLOOKUP(AA266,'個票データ(男子)'!$A:$J,3,0)</f>
        <v/>
      </c>
      <c r="P268" s="237"/>
      <c r="Q268" s="237"/>
      <c r="R268" s="237" t="str">
        <f>VLOOKUP(AA266,'個票データ(男子)'!$A:$J,4,0)</f>
        <v/>
      </c>
      <c r="S268" s="237"/>
      <c r="T268" s="237">
        <f>'一覧表(男子)'!$C$6</f>
        <v>0</v>
      </c>
      <c r="U268" s="237"/>
      <c r="V268" s="237"/>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37" t="s">
        <v>12</v>
      </c>
      <c r="B271" s="237"/>
      <c r="C271" s="238">
        <f>VLOOKUP(Y271,'個票データ(男子)'!$A:$J,5,0)</f>
        <v>0</v>
      </c>
      <c r="D271" s="238"/>
      <c r="E271" s="238"/>
      <c r="F271" s="237" t="s">
        <v>18</v>
      </c>
      <c r="G271" s="237"/>
      <c r="H271" s="239">
        <f>VLOOKUP(Y271,'個票データ(男子)'!$A:$J,6,0)</f>
        <v>0</v>
      </c>
      <c r="I271" s="239"/>
      <c r="J271" s="239"/>
      <c r="K271" s="7"/>
      <c r="L271" s="8"/>
      <c r="M271" s="237" t="s">
        <v>12</v>
      </c>
      <c r="N271" s="237"/>
      <c r="O271" s="238">
        <f>VLOOKUP(AA271,'個票データ(男子)'!$A:$J,7,0)</f>
        <v>0</v>
      </c>
      <c r="P271" s="238"/>
      <c r="Q271" s="238"/>
      <c r="R271" s="237" t="s">
        <v>18</v>
      </c>
      <c r="S271" s="237"/>
      <c r="T271" s="239">
        <f>VLOOKUP(AA271,'個票データ(男子)'!$A:$J,8,0)</f>
        <v>0</v>
      </c>
      <c r="U271" s="239"/>
      <c r="V271" s="239"/>
      <c r="W271" s="7"/>
      <c r="Y271" s="9">
        <f t="shared" ref="Y271" si="104">Y266+1</f>
        <v>55</v>
      </c>
      <c r="AA271" s="9">
        <f t="shared" ref="AA271" si="105">AA266+1</f>
        <v>55</v>
      </c>
    </row>
    <row r="272" spans="1:27">
      <c r="A272" s="237" t="s">
        <v>19</v>
      </c>
      <c r="B272" s="237"/>
      <c r="C272" s="237" t="s">
        <v>1</v>
      </c>
      <c r="D272" s="237"/>
      <c r="E272" s="237"/>
      <c r="F272" s="237" t="s">
        <v>21</v>
      </c>
      <c r="G272" s="237"/>
      <c r="H272" s="237" t="s">
        <v>22</v>
      </c>
      <c r="I272" s="237"/>
      <c r="J272" s="237"/>
      <c r="K272" s="7"/>
      <c r="L272" s="8"/>
      <c r="M272" s="237" t="s">
        <v>19</v>
      </c>
      <c r="N272" s="237"/>
      <c r="O272" s="237" t="s">
        <v>1</v>
      </c>
      <c r="P272" s="237"/>
      <c r="Q272" s="237"/>
      <c r="R272" s="237" t="s">
        <v>21</v>
      </c>
      <c r="S272" s="237"/>
      <c r="T272" s="237" t="s">
        <v>22</v>
      </c>
      <c r="U272" s="237"/>
      <c r="V272" s="237"/>
      <c r="W272" s="7"/>
    </row>
    <row r="273" spans="1:27" ht="22" customHeight="1">
      <c r="A273" s="237" t="str">
        <f>VLOOKUP(Y271,'個票データ(男子)'!$A:$J,2,0)</f>
        <v/>
      </c>
      <c r="B273" s="237"/>
      <c r="C273" s="237" t="str">
        <f>VLOOKUP(Y271,'個票データ(男子)'!$A:$J,3,0)</f>
        <v/>
      </c>
      <c r="D273" s="237"/>
      <c r="E273" s="237"/>
      <c r="F273" s="237" t="str">
        <f>VLOOKUP(Y271,'個票データ(男子)'!$A:$J,4,0)</f>
        <v/>
      </c>
      <c r="G273" s="237"/>
      <c r="H273" s="237">
        <f>'一覧表(男子)'!$C$6</f>
        <v>0</v>
      </c>
      <c r="I273" s="237"/>
      <c r="J273" s="237"/>
      <c r="K273" s="7"/>
      <c r="L273" s="8"/>
      <c r="M273" s="237" t="str">
        <f>VLOOKUP(AA271,'個票データ(男子)'!$A:$J,2,0)</f>
        <v/>
      </c>
      <c r="N273" s="237"/>
      <c r="O273" s="237" t="str">
        <f>VLOOKUP(AA271,'個票データ(男子)'!$A:$J,3,0)</f>
        <v/>
      </c>
      <c r="P273" s="237"/>
      <c r="Q273" s="237"/>
      <c r="R273" s="237" t="str">
        <f>VLOOKUP(AA271,'個票データ(男子)'!$A:$J,4,0)</f>
        <v/>
      </c>
      <c r="S273" s="237"/>
      <c r="T273" s="237">
        <f>'一覧表(男子)'!$C$6</f>
        <v>0</v>
      </c>
      <c r="U273" s="237"/>
      <c r="V273" s="237"/>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37" t="s">
        <v>12</v>
      </c>
      <c r="B276" s="237"/>
      <c r="C276" s="238">
        <f>VLOOKUP(Y276,'個票データ(男子)'!$A:$J,5,0)</f>
        <v>0</v>
      </c>
      <c r="D276" s="238"/>
      <c r="E276" s="238"/>
      <c r="F276" s="237" t="s">
        <v>18</v>
      </c>
      <c r="G276" s="237"/>
      <c r="H276" s="239">
        <f>VLOOKUP(Y276,'個票データ(男子)'!$A:$J,6,0)</f>
        <v>0</v>
      </c>
      <c r="I276" s="239"/>
      <c r="J276" s="239"/>
      <c r="K276" s="7"/>
      <c r="L276" s="8"/>
      <c r="M276" s="237" t="s">
        <v>12</v>
      </c>
      <c r="N276" s="237"/>
      <c r="O276" s="238">
        <f>VLOOKUP(AA276,'個票データ(男子)'!$A:$J,7,0)</f>
        <v>0</v>
      </c>
      <c r="P276" s="238"/>
      <c r="Q276" s="238"/>
      <c r="R276" s="237" t="s">
        <v>18</v>
      </c>
      <c r="S276" s="237"/>
      <c r="T276" s="239">
        <f>VLOOKUP(AA276,'個票データ(男子)'!$A:$J,8,0)</f>
        <v>0</v>
      </c>
      <c r="U276" s="239"/>
      <c r="V276" s="239"/>
      <c r="W276" s="7"/>
      <c r="Y276" s="9">
        <f t="shared" ref="Y276" si="106">Y271+1</f>
        <v>56</v>
      </c>
      <c r="AA276" s="9">
        <f t="shared" ref="AA276" si="107">AA271+1</f>
        <v>56</v>
      </c>
    </row>
    <row r="277" spans="1:27">
      <c r="A277" s="237" t="s">
        <v>19</v>
      </c>
      <c r="B277" s="237"/>
      <c r="C277" s="237" t="s">
        <v>1</v>
      </c>
      <c r="D277" s="237"/>
      <c r="E277" s="237"/>
      <c r="F277" s="237" t="s">
        <v>21</v>
      </c>
      <c r="G277" s="237"/>
      <c r="H277" s="237" t="s">
        <v>22</v>
      </c>
      <c r="I277" s="237"/>
      <c r="J277" s="237"/>
      <c r="K277" s="7"/>
      <c r="L277" s="8"/>
      <c r="M277" s="237" t="s">
        <v>19</v>
      </c>
      <c r="N277" s="237"/>
      <c r="O277" s="237" t="s">
        <v>1</v>
      </c>
      <c r="P277" s="237"/>
      <c r="Q277" s="237"/>
      <c r="R277" s="237" t="s">
        <v>21</v>
      </c>
      <c r="S277" s="237"/>
      <c r="T277" s="237" t="s">
        <v>22</v>
      </c>
      <c r="U277" s="237"/>
      <c r="V277" s="237"/>
      <c r="W277" s="7"/>
    </row>
    <row r="278" spans="1:27" ht="22" customHeight="1">
      <c r="A278" s="237" t="str">
        <f>VLOOKUP(Y276,'個票データ(男子)'!$A:$J,2,0)</f>
        <v/>
      </c>
      <c r="B278" s="237"/>
      <c r="C278" s="237" t="str">
        <f>VLOOKUP(Y276,'個票データ(男子)'!$A:$J,3,0)</f>
        <v/>
      </c>
      <c r="D278" s="237"/>
      <c r="E278" s="237"/>
      <c r="F278" s="237" t="str">
        <f>VLOOKUP(Y276,'個票データ(男子)'!$A:$J,4,0)</f>
        <v/>
      </c>
      <c r="G278" s="237"/>
      <c r="H278" s="237">
        <f>'一覧表(男子)'!$C$6</f>
        <v>0</v>
      </c>
      <c r="I278" s="237"/>
      <c r="J278" s="237"/>
      <c r="K278" s="7"/>
      <c r="L278" s="8"/>
      <c r="M278" s="237" t="str">
        <f>VLOOKUP(AA276,'個票データ(男子)'!$A:$J,2,0)</f>
        <v/>
      </c>
      <c r="N278" s="237"/>
      <c r="O278" s="237" t="str">
        <f>VLOOKUP(AA276,'個票データ(男子)'!$A:$J,3,0)</f>
        <v/>
      </c>
      <c r="P278" s="237"/>
      <c r="Q278" s="237"/>
      <c r="R278" s="237" t="str">
        <f>VLOOKUP(AA276,'個票データ(男子)'!$A:$J,4,0)</f>
        <v/>
      </c>
      <c r="S278" s="237"/>
      <c r="T278" s="237">
        <f>'一覧表(男子)'!$C$6</f>
        <v>0</v>
      </c>
      <c r="U278" s="237"/>
      <c r="V278" s="237"/>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37" t="s">
        <v>12</v>
      </c>
      <c r="B281" s="237"/>
      <c r="C281" s="238">
        <f>VLOOKUP(Y281,'個票データ(男子)'!$A:$J,5,0)</f>
        <v>0</v>
      </c>
      <c r="D281" s="238"/>
      <c r="E281" s="238"/>
      <c r="F281" s="237" t="s">
        <v>18</v>
      </c>
      <c r="G281" s="237"/>
      <c r="H281" s="239">
        <f>VLOOKUP(Y281,'個票データ(男子)'!$A:$J,6,0)</f>
        <v>0</v>
      </c>
      <c r="I281" s="239"/>
      <c r="J281" s="239"/>
      <c r="K281" s="7"/>
      <c r="L281" s="8"/>
      <c r="M281" s="237" t="s">
        <v>12</v>
      </c>
      <c r="N281" s="237"/>
      <c r="O281" s="238">
        <f>VLOOKUP(AA281,'個票データ(男子)'!$A:$J,7,0)</f>
        <v>0</v>
      </c>
      <c r="P281" s="238"/>
      <c r="Q281" s="238"/>
      <c r="R281" s="237" t="s">
        <v>18</v>
      </c>
      <c r="S281" s="237"/>
      <c r="T281" s="239">
        <f>VLOOKUP(AA281,'個票データ(男子)'!$A:$J,8,0)</f>
        <v>0</v>
      </c>
      <c r="U281" s="239"/>
      <c r="V281" s="239"/>
      <c r="W281" s="7"/>
      <c r="Y281" s="9">
        <f t="shared" ref="Y281" si="108">Y276+1</f>
        <v>57</v>
      </c>
      <c r="AA281" s="9">
        <f t="shared" ref="AA281" si="109">AA276+1</f>
        <v>57</v>
      </c>
    </row>
    <row r="282" spans="1:27">
      <c r="A282" s="237" t="s">
        <v>19</v>
      </c>
      <c r="B282" s="237"/>
      <c r="C282" s="237" t="s">
        <v>1</v>
      </c>
      <c r="D282" s="237"/>
      <c r="E282" s="237"/>
      <c r="F282" s="237" t="s">
        <v>21</v>
      </c>
      <c r="G282" s="237"/>
      <c r="H282" s="237" t="s">
        <v>22</v>
      </c>
      <c r="I282" s="237"/>
      <c r="J282" s="237"/>
      <c r="K282" s="7"/>
      <c r="L282" s="8"/>
      <c r="M282" s="237" t="s">
        <v>19</v>
      </c>
      <c r="N282" s="237"/>
      <c r="O282" s="237" t="s">
        <v>1</v>
      </c>
      <c r="P282" s="237"/>
      <c r="Q282" s="237"/>
      <c r="R282" s="237" t="s">
        <v>21</v>
      </c>
      <c r="S282" s="237"/>
      <c r="T282" s="237" t="s">
        <v>22</v>
      </c>
      <c r="U282" s="237"/>
      <c r="V282" s="237"/>
      <c r="W282" s="7"/>
    </row>
    <row r="283" spans="1:27" ht="22" customHeight="1">
      <c r="A283" s="237" t="str">
        <f>VLOOKUP(Y281,'個票データ(男子)'!$A:$J,2,0)</f>
        <v/>
      </c>
      <c r="B283" s="237"/>
      <c r="C283" s="237" t="str">
        <f>VLOOKUP(Y281,'個票データ(男子)'!$A:$J,3,0)</f>
        <v/>
      </c>
      <c r="D283" s="237"/>
      <c r="E283" s="237"/>
      <c r="F283" s="237" t="str">
        <f>VLOOKUP(Y281,'個票データ(男子)'!$A:$J,4,0)</f>
        <v/>
      </c>
      <c r="G283" s="237"/>
      <c r="H283" s="237">
        <f>'一覧表(男子)'!$C$6</f>
        <v>0</v>
      </c>
      <c r="I283" s="237"/>
      <c r="J283" s="237"/>
      <c r="K283" s="7"/>
      <c r="L283" s="8"/>
      <c r="M283" s="237" t="str">
        <f>VLOOKUP(AA281,'個票データ(男子)'!$A:$J,2,0)</f>
        <v/>
      </c>
      <c r="N283" s="237"/>
      <c r="O283" s="237" t="str">
        <f>VLOOKUP(AA281,'個票データ(男子)'!$A:$J,3,0)</f>
        <v/>
      </c>
      <c r="P283" s="237"/>
      <c r="Q283" s="237"/>
      <c r="R283" s="237" t="str">
        <f>VLOOKUP(AA281,'個票データ(男子)'!$A:$J,4,0)</f>
        <v/>
      </c>
      <c r="S283" s="237"/>
      <c r="T283" s="237">
        <f>'一覧表(男子)'!$C$6</f>
        <v>0</v>
      </c>
      <c r="U283" s="237"/>
      <c r="V283" s="237"/>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37" t="s">
        <v>12</v>
      </c>
      <c r="B286" s="237"/>
      <c r="C286" s="238">
        <f>VLOOKUP(Y286,'個票データ(男子)'!$A:$J,5,0)</f>
        <v>0</v>
      </c>
      <c r="D286" s="238"/>
      <c r="E286" s="238"/>
      <c r="F286" s="237" t="s">
        <v>18</v>
      </c>
      <c r="G286" s="237"/>
      <c r="H286" s="239">
        <f>VLOOKUP(Y286,'個票データ(男子)'!$A:$J,6,0)</f>
        <v>0</v>
      </c>
      <c r="I286" s="239"/>
      <c r="J286" s="239"/>
      <c r="K286" s="7"/>
      <c r="L286" s="8"/>
      <c r="M286" s="237" t="s">
        <v>12</v>
      </c>
      <c r="N286" s="237"/>
      <c r="O286" s="238">
        <f>VLOOKUP(AA286,'個票データ(男子)'!$A:$J,7,0)</f>
        <v>0</v>
      </c>
      <c r="P286" s="238"/>
      <c r="Q286" s="238"/>
      <c r="R286" s="237" t="s">
        <v>18</v>
      </c>
      <c r="S286" s="237"/>
      <c r="T286" s="239">
        <f>VLOOKUP(AA286,'個票データ(男子)'!$A:$J,8,0)</f>
        <v>0</v>
      </c>
      <c r="U286" s="239"/>
      <c r="V286" s="239"/>
      <c r="W286" s="7"/>
      <c r="Y286" s="9">
        <f t="shared" ref="Y286" si="110">Y281+1</f>
        <v>58</v>
      </c>
      <c r="AA286" s="9">
        <f t="shared" ref="AA286" si="111">AA281+1</f>
        <v>58</v>
      </c>
    </row>
    <row r="287" spans="1:27">
      <c r="A287" s="237" t="s">
        <v>19</v>
      </c>
      <c r="B287" s="237"/>
      <c r="C287" s="237" t="s">
        <v>1</v>
      </c>
      <c r="D287" s="237"/>
      <c r="E287" s="237"/>
      <c r="F287" s="237" t="s">
        <v>21</v>
      </c>
      <c r="G287" s="237"/>
      <c r="H287" s="237" t="s">
        <v>22</v>
      </c>
      <c r="I287" s="237"/>
      <c r="J287" s="237"/>
      <c r="K287" s="7"/>
      <c r="L287" s="8"/>
      <c r="M287" s="237" t="s">
        <v>19</v>
      </c>
      <c r="N287" s="237"/>
      <c r="O287" s="237" t="s">
        <v>1</v>
      </c>
      <c r="P287" s="237"/>
      <c r="Q287" s="237"/>
      <c r="R287" s="237" t="s">
        <v>21</v>
      </c>
      <c r="S287" s="237"/>
      <c r="T287" s="237" t="s">
        <v>22</v>
      </c>
      <c r="U287" s="237"/>
      <c r="V287" s="237"/>
      <c r="W287" s="7"/>
    </row>
    <row r="288" spans="1:27" ht="22" customHeight="1">
      <c r="A288" s="237" t="str">
        <f>VLOOKUP(Y286,'個票データ(男子)'!$A:$J,2,0)</f>
        <v/>
      </c>
      <c r="B288" s="237"/>
      <c r="C288" s="237" t="str">
        <f>VLOOKUP(Y286,'個票データ(男子)'!$A:$J,3,0)</f>
        <v/>
      </c>
      <c r="D288" s="237"/>
      <c r="E288" s="237"/>
      <c r="F288" s="237" t="str">
        <f>VLOOKUP(Y286,'個票データ(男子)'!$A:$J,4,0)</f>
        <v/>
      </c>
      <c r="G288" s="237"/>
      <c r="H288" s="237">
        <f>'一覧表(男子)'!$C$6</f>
        <v>0</v>
      </c>
      <c r="I288" s="237"/>
      <c r="J288" s="237"/>
      <c r="K288" s="7"/>
      <c r="L288" s="8"/>
      <c r="M288" s="237" t="str">
        <f>VLOOKUP(AA286,'個票データ(男子)'!$A:$J,2,0)</f>
        <v/>
      </c>
      <c r="N288" s="237"/>
      <c r="O288" s="237" t="str">
        <f>VLOOKUP(AA286,'個票データ(男子)'!$A:$J,3,0)</f>
        <v/>
      </c>
      <c r="P288" s="237"/>
      <c r="Q288" s="237"/>
      <c r="R288" s="237" t="str">
        <f>VLOOKUP(AA286,'個票データ(男子)'!$A:$J,4,0)</f>
        <v/>
      </c>
      <c r="S288" s="237"/>
      <c r="T288" s="237">
        <f>'一覧表(男子)'!$C$6</f>
        <v>0</v>
      </c>
      <c r="U288" s="237"/>
      <c r="V288" s="237"/>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37" t="s">
        <v>12</v>
      </c>
      <c r="B291" s="237"/>
      <c r="C291" s="238">
        <f>VLOOKUP(Y291,'個票データ(男子)'!$A:$J,5,0)</f>
        <v>0</v>
      </c>
      <c r="D291" s="238"/>
      <c r="E291" s="238"/>
      <c r="F291" s="237" t="s">
        <v>18</v>
      </c>
      <c r="G291" s="237"/>
      <c r="H291" s="239">
        <f>VLOOKUP(Y291,'個票データ(男子)'!$A:$J,6,0)</f>
        <v>0</v>
      </c>
      <c r="I291" s="239"/>
      <c r="J291" s="239"/>
      <c r="K291" s="7"/>
      <c r="L291" s="8"/>
      <c r="M291" s="237" t="s">
        <v>12</v>
      </c>
      <c r="N291" s="237"/>
      <c r="O291" s="238">
        <f>VLOOKUP(AA291,'個票データ(男子)'!$A:$J,7,0)</f>
        <v>0</v>
      </c>
      <c r="P291" s="238"/>
      <c r="Q291" s="238"/>
      <c r="R291" s="237" t="s">
        <v>18</v>
      </c>
      <c r="S291" s="237"/>
      <c r="T291" s="239">
        <f>VLOOKUP(AA291,'個票データ(男子)'!$A:$J,8,0)</f>
        <v>0</v>
      </c>
      <c r="U291" s="239"/>
      <c r="V291" s="239"/>
      <c r="W291" s="7"/>
      <c r="Y291" s="9">
        <f t="shared" ref="Y291" si="112">Y286+1</f>
        <v>59</v>
      </c>
      <c r="AA291" s="9">
        <f t="shared" ref="AA291" si="113">AA286+1</f>
        <v>59</v>
      </c>
    </row>
    <row r="292" spans="1:27">
      <c r="A292" s="237" t="s">
        <v>19</v>
      </c>
      <c r="B292" s="237"/>
      <c r="C292" s="237" t="s">
        <v>1</v>
      </c>
      <c r="D292" s="237"/>
      <c r="E292" s="237"/>
      <c r="F292" s="237" t="s">
        <v>21</v>
      </c>
      <c r="G292" s="237"/>
      <c r="H292" s="237" t="s">
        <v>22</v>
      </c>
      <c r="I292" s="237"/>
      <c r="J292" s="237"/>
      <c r="K292" s="7"/>
      <c r="L292" s="8"/>
      <c r="M292" s="237" t="s">
        <v>19</v>
      </c>
      <c r="N292" s="237"/>
      <c r="O292" s="237" t="s">
        <v>1</v>
      </c>
      <c r="P292" s="237"/>
      <c r="Q292" s="237"/>
      <c r="R292" s="237" t="s">
        <v>21</v>
      </c>
      <c r="S292" s="237"/>
      <c r="T292" s="237" t="s">
        <v>22</v>
      </c>
      <c r="U292" s="237"/>
      <c r="V292" s="237"/>
      <c r="W292" s="7"/>
    </row>
    <row r="293" spans="1:27" ht="22" customHeight="1">
      <c r="A293" s="237" t="str">
        <f>VLOOKUP(Y291,'個票データ(男子)'!$A:$J,2,0)</f>
        <v/>
      </c>
      <c r="B293" s="237"/>
      <c r="C293" s="237" t="str">
        <f>VLOOKUP(Y291,'個票データ(男子)'!$A:$J,3,0)</f>
        <v/>
      </c>
      <c r="D293" s="237"/>
      <c r="E293" s="237"/>
      <c r="F293" s="237" t="str">
        <f>VLOOKUP(Y291,'個票データ(男子)'!$A:$J,4,0)</f>
        <v/>
      </c>
      <c r="G293" s="237"/>
      <c r="H293" s="237">
        <f>'一覧表(男子)'!$C$6</f>
        <v>0</v>
      </c>
      <c r="I293" s="237"/>
      <c r="J293" s="237"/>
      <c r="K293" s="7"/>
      <c r="L293" s="8"/>
      <c r="M293" s="237" t="str">
        <f>VLOOKUP(AA291,'個票データ(男子)'!$A:$J,2,0)</f>
        <v/>
      </c>
      <c r="N293" s="237"/>
      <c r="O293" s="237" t="str">
        <f>VLOOKUP(AA291,'個票データ(男子)'!$A:$J,3,0)</f>
        <v/>
      </c>
      <c r="P293" s="237"/>
      <c r="Q293" s="237"/>
      <c r="R293" s="237" t="str">
        <f>VLOOKUP(AA291,'個票データ(男子)'!$A:$J,4,0)</f>
        <v/>
      </c>
      <c r="S293" s="237"/>
      <c r="T293" s="237">
        <f>'一覧表(男子)'!$C$6</f>
        <v>0</v>
      </c>
      <c r="U293" s="237"/>
      <c r="V293" s="237"/>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37" t="s">
        <v>12</v>
      </c>
      <c r="B296" s="237"/>
      <c r="C296" s="238">
        <f>VLOOKUP(Y296,'個票データ(男子)'!$A:$J,5,0)</f>
        <v>0</v>
      </c>
      <c r="D296" s="238"/>
      <c r="E296" s="238"/>
      <c r="F296" s="237" t="s">
        <v>18</v>
      </c>
      <c r="G296" s="237"/>
      <c r="H296" s="239">
        <f>VLOOKUP(Y296,'個票データ(男子)'!$A:$J,6,0)</f>
        <v>0</v>
      </c>
      <c r="I296" s="239"/>
      <c r="J296" s="239"/>
      <c r="K296" s="7"/>
      <c r="L296" s="8"/>
      <c r="M296" s="237" t="s">
        <v>12</v>
      </c>
      <c r="N296" s="237"/>
      <c r="O296" s="238">
        <f>VLOOKUP(AA296,'個票データ(男子)'!$A:$J,7,0)</f>
        <v>0</v>
      </c>
      <c r="P296" s="238"/>
      <c r="Q296" s="238"/>
      <c r="R296" s="237" t="s">
        <v>18</v>
      </c>
      <c r="S296" s="237"/>
      <c r="T296" s="239">
        <f>VLOOKUP(AA296,'個票データ(男子)'!$A:$J,8,0)</f>
        <v>0</v>
      </c>
      <c r="U296" s="239"/>
      <c r="V296" s="239"/>
      <c r="W296" s="7"/>
      <c r="Y296" s="9">
        <f t="shared" ref="Y296" si="114">Y291+1</f>
        <v>60</v>
      </c>
      <c r="AA296" s="9">
        <f t="shared" ref="AA296" si="115">AA291+1</f>
        <v>60</v>
      </c>
    </row>
    <row r="297" spans="1:27">
      <c r="A297" s="237" t="s">
        <v>19</v>
      </c>
      <c r="B297" s="237"/>
      <c r="C297" s="237" t="s">
        <v>1</v>
      </c>
      <c r="D297" s="237"/>
      <c r="E297" s="237"/>
      <c r="F297" s="237" t="s">
        <v>21</v>
      </c>
      <c r="G297" s="237"/>
      <c r="H297" s="237" t="s">
        <v>22</v>
      </c>
      <c r="I297" s="237"/>
      <c r="J297" s="237"/>
      <c r="K297" s="7"/>
      <c r="L297" s="8"/>
      <c r="M297" s="237" t="s">
        <v>19</v>
      </c>
      <c r="N297" s="237"/>
      <c r="O297" s="237" t="s">
        <v>1</v>
      </c>
      <c r="P297" s="237"/>
      <c r="Q297" s="237"/>
      <c r="R297" s="237" t="s">
        <v>21</v>
      </c>
      <c r="S297" s="237"/>
      <c r="T297" s="237" t="s">
        <v>22</v>
      </c>
      <c r="U297" s="237"/>
      <c r="V297" s="237"/>
      <c r="W297" s="7"/>
    </row>
    <row r="298" spans="1:27" ht="22" customHeight="1">
      <c r="A298" s="237" t="str">
        <f>VLOOKUP(Y296,'個票データ(男子)'!$A:$J,2,0)</f>
        <v/>
      </c>
      <c r="B298" s="237"/>
      <c r="C298" s="237" t="str">
        <f>VLOOKUP(Y296,'個票データ(男子)'!$A:$J,3,0)</f>
        <v/>
      </c>
      <c r="D298" s="237"/>
      <c r="E298" s="237"/>
      <c r="F298" s="237" t="str">
        <f>VLOOKUP(Y296,'個票データ(男子)'!$A:$J,4,0)</f>
        <v/>
      </c>
      <c r="G298" s="237"/>
      <c r="H298" s="237">
        <f>'一覧表(男子)'!$C$6</f>
        <v>0</v>
      </c>
      <c r="I298" s="237"/>
      <c r="J298" s="237"/>
      <c r="K298" s="7"/>
      <c r="L298" s="8"/>
      <c r="M298" s="237" t="str">
        <f>VLOOKUP(AA296,'個票データ(男子)'!$A:$J,2,0)</f>
        <v/>
      </c>
      <c r="N298" s="237"/>
      <c r="O298" s="237" t="str">
        <f>VLOOKUP(AA296,'個票データ(男子)'!$A:$J,3,0)</f>
        <v/>
      </c>
      <c r="P298" s="237"/>
      <c r="Q298" s="237"/>
      <c r="R298" s="237" t="str">
        <f>VLOOKUP(AA296,'個票データ(男子)'!$A:$J,4,0)</f>
        <v/>
      </c>
      <c r="S298" s="237"/>
      <c r="T298" s="237">
        <f>'一覧表(男子)'!$C$6</f>
        <v>0</v>
      </c>
      <c r="U298" s="237"/>
      <c r="V298" s="237"/>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37" t="s">
        <v>12</v>
      </c>
      <c r="B301" s="237"/>
      <c r="C301" s="238">
        <f>VLOOKUP(Y301,'個票データ(男子)'!$A:$J,5,0)</f>
        <v>0</v>
      </c>
      <c r="D301" s="238"/>
      <c r="E301" s="238"/>
      <c r="F301" s="237" t="s">
        <v>18</v>
      </c>
      <c r="G301" s="237"/>
      <c r="H301" s="239">
        <f>VLOOKUP(Y301,'個票データ(男子)'!$A:$J,6,0)</f>
        <v>0</v>
      </c>
      <c r="I301" s="239"/>
      <c r="J301" s="239"/>
      <c r="K301" s="7"/>
      <c r="L301" s="8"/>
      <c r="M301" s="237" t="s">
        <v>12</v>
      </c>
      <c r="N301" s="237"/>
      <c r="O301" s="238">
        <f>VLOOKUP(AA301,'個票データ(男子)'!$A:$J,7,0)</f>
        <v>0</v>
      </c>
      <c r="P301" s="238"/>
      <c r="Q301" s="238"/>
      <c r="R301" s="237" t="s">
        <v>18</v>
      </c>
      <c r="S301" s="237"/>
      <c r="T301" s="239">
        <f>VLOOKUP(AA301,'個票データ(男子)'!$A:$J,8,0)</f>
        <v>0</v>
      </c>
      <c r="U301" s="239"/>
      <c r="V301" s="239"/>
      <c r="W301" s="7"/>
      <c r="Y301" s="9">
        <f t="shared" ref="Y301" si="116">Y296+1</f>
        <v>61</v>
      </c>
      <c r="AA301" s="9">
        <f t="shared" ref="AA301" si="117">AA296+1</f>
        <v>61</v>
      </c>
    </row>
    <row r="302" spans="1:27">
      <c r="A302" s="237" t="s">
        <v>19</v>
      </c>
      <c r="B302" s="237"/>
      <c r="C302" s="237" t="s">
        <v>1</v>
      </c>
      <c r="D302" s="237"/>
      <c r="E302" s="237"/>
      <c r="F302" s="237" t="s">
        <v>21</v>
      </c>
      <c r="G302" s="237"/>
      <c r="H302" s="237" t="s">
        <v>22</v>
      </c>
      <c r="I302" s="237"/>
      <c r="J302" s="237"/>
      <c r="K302" s="7"/>
      <c r="L302" s="8"/>
      <c r="M302" s="237" t="s">
        <v>19</v>
      </c>
      <c r="N302" s="237"/>
      <c r="O302" s="237" t="s">
        <v>1</v>
      </c>
      <c r="P302" s="237"/>
      <c r="Q302" s="237"/>
      <c r="R302" s="237" t="s">
        <v>21</v>
      </c>
      <c r="S302" s="237"/>
      <c r="T302" s="237" t="s">
        <v>22</v>
      </c>
      <c r="U302" s="237"/>
      <c r="V302" s="237"/>
      <c r="W302" s="7"/>
    </row>
    <row r="303" spans="1:27" ht="22" customHeight="1">
      <c r="A303" s="237" t="str">
        <f>VLOOKUP(Y301,'個票データ(男子)'!$A:$J,2,0)</f>
        <v/>
      </c>
      <c r="B303" s="237"/>
      <c r="C303" s="237" t="str">
        <f>VLOOKUP(Y301,'個票データ(男子)'!$A:$J,3,0)</f>
        <v/>
      </c>
      <c r="D303" s="237"/>
      <c r="E303" s="237"/>
      <c r="F303" s="237" t="str">
        <f>VLOOKUP(Y301,'個票データ(男子)'!$A:$J,4,0)</f>
        <v/>
      </c>
      <c r="G303" s="237"/>
      <c r="H303" s="237">
        <f>'一覧表(男子)'!$C$6</f>
        <v>0</v>
      </c>
      <c r="I303" s="237"/>
      <c r="J303" s="237"/>
      <c r="K303" s="7"/>
      <c r="L303" s="8"/>
      <c r="M303" s="237" t="str">
        <f>VLOOKUP(AA301,'個票データ(男子)'!$A:$J,2,0)</f>
        <v/>
      </c>
      <c r="N303" s="237"/>
      <c r="O303" s="237" t="str">
        <f>VLOOKUP(AA301,'個票データ(男子)'!$A:$J,3,0)</f>
        <v/>
      </c>
      <c r="P303" s="237"/>
      <c r="Q303" s="237"/>
      <c r="R303" s="237" t="str">
        <f>VLOOKUP(AA301,'個票データ(男子)'!$A:$J,4,0)</f>
        <v/>
      </c>
      <c r="S303" s="237"/>
      <c r="T303" s="237">
        <f>'一覧表(男子)'!$C$6</f>
        <v>0</v>
      </c>
      <c r="U303" s="237"/>
      <c r="V303" s="237"/>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37" t="s">
        <v>12</v>
      </c>
      <c r="B306" s="237"/>
      <c r="C306" s="238">
        <f>VLOOKUP(Y306,'個票データ(男子)'!$A:$J,5,0)</f>
        <v>0</v>
      </c>
      <c r="D306" s="238"/>
      <c r="E306" s="238"/>
      <c r="F306" s="237" t="s">
        <v>18</v>
      </c>
      <c r="G306" s="237"/>
      <c r="H306" s="239">
        <f>VLOOKUP(Y306,'個票データ(男子)'!$A:$J,6,0)</f>
        <v>0</v>
      </c>
      <c r="I306" s="239"/>
      <c r="J306" s="239"/>
      <c r="K306" s="7"/>
      <c r="L306" s="8"/>
      <c r="M306" s="237" t="s">
        <v>12</v>
      </c>
      <c r="N306" s="237"/>
      <c r="O306" s="238">
        <f>VLOOKUP(AA306,'個票データ(男子)'!$A:$J,7,0)</f>
        <v>0</v>
      </c>
      <c r="P306" s="238"/>
      <c r="Q306" s="238"/>
      <c r="R306" s="237" t="s">
        <v>18</v>
      </c>
      <c r="S306" s="237"/>
      <c r="T306" s="239">
        <f>VLOOKUP(AA306,'個票データ(男子)'!$A:$J,8,0)</f>
        <v>0</v>
      </c>
      <c r="U306" s="239"/>
      <c r="V306" s="239"/>
      <c r="W306" s="7"/>
      <c r="Y306" s="9">
        <f t="shared" ref="Y306" si="118">Y301+1</f>
        <v>62</v>
      </c>
      <c r="AA306" s="9">
        <f t="shared" ref="AA306" si="119">AA301+1</f>
        <v>62</v>
      </c>
    </row>
    <row r="307" spans="1:27">
      <c r="A307" s="237" t="s">
        <v>19</v>
      </c>
      <c r="B307" s="237"/>
      <c r="C307" s="237" t="s">
        <v>1</v>
      </c>
      <c r="D307" s="237"/>
      <c r="E307" s="237"/>
      <c r="F307" s="237" t="s">
        <v>21</v>
      </c>
      <c r="G307" s="237"/>
      <c r="H307" s="237" t="s">
        <v>22</v>
      </c>
      <c r="I307" s="237"/>
      <c r="J307" s="237"/>
      <c r="K307" s="7"/>
      <c r="L307" s="8"/>
      <c r="M307" s="237" t="s">
        <v>19</v>
      </c>
      <c r="N307" s="237"/>
      <c r="O307" s="237" t="s">
        <v>1</v>
      </c>
      <c r="P307" s="237"/>
      <c r="Q307" s="237"/>
      <c r="R307" s="237" t="s">
        <v>21</v>
      </c>
      <c r="S307" s="237"/>
      <c r="T307" s="237" t="s">
        <v>22</v>
      </c>
      <c r="U307" s="237"/>
      <c r="V307" s="237"/>
      <c r="W307" s="7"/>
    </row>
    <row r="308" spans="1:27" ht="22" customHeight="1">
      <c r="A308" s="237" t="str">
        <f>VLOOKUP(Y306,'個票データ(男子)'!$A:$J,2,0)</f>
        <v/>
      </c>
      <c r="B308" s="237"/>
      <c r="C308" s="237" t="str">
        <f>VLOOKUP(Y306,'個票データ(男子)'!$A:$J,3,0)</f>
        <v/>
      </c>
      <c r="D308" s="237"/>
      <c r="E308" s="237"/>
      <c r="F308" s="237" t="str">
        <f>VLOOKUP(Y306,'個票データ(男子)'!$A:$J,4,0)</f>
        <v/>
      </c>
      <c r="G308" s="237"/>
      <c r="H308" s="237">
        <f>'一覧表(男子)'!$C$6</f>
        <v>0</v>
      </c>
      <c r="I308" s="237"/>
      <c r="J308" s="237"/>
      <c r="K308" s="7"/>
      <c r="L308" s="8"/>
      <c r="M308" s="237" t="str">
        <f>VLOOKUP(AA306,'個票データ(男子)'!$A:$J,2,0)</f>
        <v/>
      </c>
      <c r="N308" s="237"/>
      <c r="O308" s="237" t="str">
        <f>VLOOKUP(AA306,'個票データ(男子)'!$A:$J,3,0)</f>
        <v/>
      </c>
      <c r="P308" s="237"/>
      <c r="Q308" s="237"/>
      <c r="R308" s="237" t="str">
        <f>VLOOKUP(AA306,'個票データ(男子)'!$A:$J,4,0)</f>
        <v/>
      </c>
      <c r="S308" s="237"/>
      <c r="T308" s="237">
        <f>'一覧表(男子)'!$C$6</f>
        <v>0</v>
      </c>
      <c r="U308" s="237"/>
      <c r="V308" s="237"/>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37" t="s">
        <v>12</v>
      </c>
      <c r="B311" s="237"/>
      <c r="C311" s="238">
        <f>VLOOKUP(Y311,'個票データ(男子)'!$A:$J,5,0)</f>
        <v>0</v>
      </c>
      <c r="D311" s="238"/>
      <c r="E311" s="238"/>
      <c r="F311" s="237" t="s">
        <v>18</v>
      </c>
      <c r="G311" s="237"/>
      <c r="H311" s="239">
        <f>VLOOKUP(Y311,'個票データ(男子)'!$A:$J,6,0)</f>
        <v>0</v>
      </c>
      <c r="I311" s="239"/>
      <c r="J311" s="239"/>
      <c r="K311" s="7"/>
      <c r="L311" s="8"/>
      <c r="M311" s="237" t="s">
        <v>12</v>
      </c>
      <c r="N311" s="237"/>
      <c r="O311" s="238">
        <f>VLOOKUP(AA311,'個票データ(男子)'!$A:$J,7,0)</f>
        <v>0</v>
      </c>
      <c r="P311" s="238"/>
      <c r="Q311" s="238"/>
      <c r="R311" s="237" t="s">
        <v>18</v>
      </c>
      <c r="S311" s="237"/>
      <c r="T311" s="239">
        <f>VLOOKUP(AA311,'個票データ(男子)'!$A:$J,8,0)</f>
        <v>0</v>
      </c>
      <c r="U311" s="239"/>
      <c r="V311" s="239"/>
      <c r="W311" s="7"/>
      <c r="Y311" s="9">
        <f t="shared" ref="Y311" si="120">Y306+1</f>
        <v>63</v>
      </c>
      <c r="AA311" s="9">
        <f t="shared" ref="AA311" si="121">AA306+1</f>
        <v>63</v>
      </c>
    </row>
    <row r="312" spans="1:27">
      <c r="A312" s="237" t="s">
        <v>19</v>
      </c>
      <c r="B312" s="237"/>
      <c r="C312" s="237" t="s">
        <v>1</v>
      </c>
      <c r="D312" s="237"/>
      <c r="E312" s="237"/>
      <c r="F312" s="237" t="s">
        <v>21</v>
      </c>
      <c r="G312" s="237"/>
      <c r="H312" s="237" t="s">
        <v>22</v>
      </c>
      <c r="I312" s="237"/>
      <c r="J312" s="237"/>
      <c r="K312" s="7"/>
      <c r="L312" s="8"/>
      <c r="M312" s="237" t="s">
        <v>19</v>
      </c>
      <c r="N312" s="237"/>
      <c r="O312" s="237" t="s">
        <v>1</v>
      </c>
      <c r="P312" s="237"/>
      <c r="Q312" s="237"/>
      <c r="R312" s="237" t="s">
        <v>21</v>
      </c>
      <c r="S312" s="237"/>
      <c r="T312" s="237" t="s">
        <v>22</v>
      </c>
      <c r="U312" s="237"/>
      <c r="V312" s="237"/>
      <c r="W312" s="7"/>
    </row>
    <row r="313" spans="1:27" ht="22" customHeight="1">
      <c r="A313" s="237" t="str">
        <f>VLOOKUP(Y311,'個票データ(男子)'!$A:$J,2,0)</f>
        <v/>
      </c>
      <c r="B313" s="237"/>
      <c r="C313" s="237" t="str">
        <f>VLOOKUP(Y311,'個票データ(男子)'!$A:$J,3,0)</f>
        <v/>
      </c>
      <c r="D313" s="237"/>
      <c r="E313" s="237"/>
      <c r="F313" s="237" t="str">
        <f>VLOOKUP(Y311,'個票データ(男子)'!$A:$J,4,0)</f>
        <v/>
      </c>
      <c r="G313" s="237"/>
      <c r="H313" s="237">
        <f>'一覧表(男子)'!$C$6</f>
        <v>0</v>
      </c>
      <c r="I313" s="237"/>
      <c r="J313" s="237"/>
      <c r="K313" s="7"/>
      <c r="L313" s="8"/>
      <c r="M313" s="237" t="str">
        <f>VLOOKUP(AA311,'個票データ(男子)'!$A:$J,2,0)</f>
        <v/>
      </c>
      <c r="N313" s="237"/>
      <c r="O313" s="237" t="str">
        <f>VLOOKUP(AA311,'個票データ(男子)'!$A:$J,3,0)</f>
        <v/>
      </c>
      <c r="P313" s="237"/>
      <c r="Q313" s="237"/>
      <c r="R313" s="237" t="str">
        <f>VLOOKUP(AA311,'個票データ(男子)'!$A:$J,4,0)</f>
        <v/>
      </c>
      <c r="S313" s="237"/>
      <c r="T313" s="237">
        <f>'一覧表(男子)'!$C$6</f>
        <v>0</v>
      </c>
      <c r="U313" s="237"/>
      <c r="V313" s="237"/>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37" t="s">
        <v>12</v>
      </c>
      <c r="B316" s="237"/>
      <c r="C316" s="238">
        <f>VLOOKUP(Y316,'個票データ(男子)'!$A:$J,5,0)</f>
        <v>0</v>
      </c>
      <c r="D316" s="238"/>
      <c r="E316" s="238"/>
      <c r="F316" s="237" t="s">
        <v>18</v>
      </c>
      <c r="G316" s="237"/>
      <c r="H316" s="239">
        <f>VLOOKUP(Y316,'個票データ(男子)'!$A:$J,6,0)</f>
        <v>0</v>
      </c>
      <c r="I316" s="239"/>
      <c r="J316" s="239"/>
      <c r="K316" s="7"/>
      <c r="L316" s="8"/>
      <c r="M316" s="237" t="s">
        <v>12</v>
      </c>
      <c r="N316" s="237"/>
      <c r="O316" s="238">
        <f>VLOOKUP(AA316,'個票データ(男子)'!$A:$J,7,0)</f>
        <v>0</v>
      </c>
      <c r="P316" s="238"/>
      <c r="Q316" s="238"/>
      <c r="R316" s="237" t="s">
        <v>18</v>
      </c>
      <c r="S316" s="237"/>
      <c r="T316" s="239">
        <f>VLOOKUP(AA316,'個票データ(男子)'!$A:$J,8,0)</f>
        <v>0</v>
      </c>
      <c r="U316" s="239"/>
      <c r="V316" s="239"/>
      <c r="W316" s="7"/>
      <c r="Y316" s="9">
        <f t="shared" ref="Y316" si="122">Y311+1</f>
        <v>64</v>
      </c>
      <c r="AA316" s="9">
        <f t="shared" ref="AA316" si="123">AA311+1</f>
        <v>64</v>
      </c>
    </row>
    <row r="317" spans="1:27">
      <c r="A317" s="237" t="s">
        <v>19</v>
      </c>
      <c r="B317" s="237"/>
      <c r="C317" s="237" t="s">
        <v>1</v>
      </c>
      <c r="D317" s="237"/>
      <c r="E317" s="237"/>
      <c r="F317" s="237" t="s">
        <v>21</v>
      </c>
      <c r="G317" s="237"/>
      <c r="H317" s="237" t="s">
        <v>22</v>
      </c>
      <c r="I317" s="237"/>
      <c r="J317" s="237"/>
      <c r="K317" s="7"/>
      <c r="L317" s="8"/>
      <c r="M317" s="237" t="s">
        <v>19</v>
      </c>
      <c r="N317" s="237"/>
      <c r="O317" s="237" t="s">
        <v>1</v>
      </c>
      <c r="P317" s="237"/>
      <c r="Q317" s="237"/>
      <c r="R317" s="237" t="s">
        <v>21</v>
      </c>
      <c r="S317" s="237"/>
      <c r="T317" s="237" t="s">
        <v>22</v>
      </c>
      <c r="U317" s="237"/>
      <c r="V317" s="237"/>
      <c r="W317" s="7"/>
    </row>
    <row r="318" spans="1:27" ht="22" customHeight="1">
      <c r="A318" s="237" t="str">
        <f>VLOOKUP(Y316,'個票データ(男子)'!$A:$J,2,0)</f>
        <v/>
      </c>
      <c r="B318" s="237"/>
      <c r="C318" s="237" t="str">
        <f>VLOOKUP(Y316,'個票データ(男子)'!$A:$J,3,0)</f>
        <v/>
      </c>
      <c r="D318" s="237"/>
      <c r="E318" s="237"/>
      <c r="F318" s="237" t="str">
        <f>VLOOKUP(Y316,'個票データ(男子)'!$A:$J,4,0)</f>
        <v/>
      </c>
      <c r="G318" s="237"/>
      <c r="H318" s="237">
        <f>'一覧表(男子)'!$C$6</f>
        <v>0</v>
      </c>
      <c r="I318" s="237"/>
      <c r="J318" s="237"/>
      <c r="K318" s="7"/>
      <c r="L318" s="8"/>
      <c r="M318" s="237" t="str">
        <f>VLOOKUP(AA316,'個票データ(男子)'!$A:$J,2,0)</f>
        <v/>
      </c>
      <c r="N318" s="237"/>
      <c r="O318" s="237" t="str">
        <f>VLOOKUP(AA316,'個票データ(男子)'!$A:$J,3,0)</f>
        <v/>
      </c>
      <c r="P318" s="237"/>
      <c r="Q318" s="237"/>
      <c r="R318" s="237" t="str">
        <f>VLOOKUP(AA316,'個票データ(男子)'!$A:$J,4,0)</f>
        <v/>
      </c>
      <c r="S318" s="237"/>
      <c r="T318" s="237">
        <f>'一覧表(男子)'!$C$6</f>
        <v>0</v>
      </c>
      <c r="U318" s="237"/>
      <c r="V318" s="237"/>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37" t="s">
        <v>12</v>
      </c>
      <c r="B321" s="237"/>
      <c r="C321" s="238">
        <f>VLOOKUP(Y321,'個票データ(男子)'!$A:$J,5,0)</f>
        <v>0</v>
      </c>
      <c r="D321" s="238"/>
      <c r="E321" s="238"/>
      <c r="F321" s="237" t="s">
        <v>18</v>
      </c>
      <c r="G321" s="237"/>
      <c r="H321" s="239">
        <f>VLOOKUP(Y321,'個票データ(男子)'!$A:$J,6,0)</f>
        <v>0</v>
      </c>
      <c r="I321" s="239"/>
      <c r="J321" s="239"/>
      <c r="K321" s="7"/>
      <c r="L321" s="8"/>
      <c r="M321" s="237" t="s">
        <v>12</v>
      </c>
      <c r="N321" s="237"/>
      <c r="O321" s="238">
        <f>VLOOKUP(AA321,'個票データ(男子)'!$A:$J,7,0)</f>
        <v>0</v>
      </c>
      <c r="P321" s="238"/>
      <c r="Q321" s="238"/>
      <c r="R321" s="237" t="s">
        <v>18</v>
      </c>
      <c r="S321" s="237"/>
      <c r="T321" s="239">
        <f>VLOOKUP(AA321,'個票データ(男子)'!$A:$J,8,0)</f>
        <v>0</v>
      </c>
      <c r="U321" s="239"/>
      <c r="V321" s="239"/>
      <c r="W321" s="7"/>
      <c r="Y321" s="9">
        <f t="shared" ref="Y321" si="124">Y316+1</f>
        <v>65</v>
      </c>
      <c r="AA321" s="9">
        <f t="shared" ref="AA321" si="125">AA316+1</f>
        <v>65</v>
      </c>
    </row>
    <row r="322" spans="1:27">
      <c r="A322" s="237" t="s">
        <v>19</v>
      </c>
      <c r="B322" s="237"/>
      <c r="C322" s="237" t="s">
        <v>1</v>
      </c>
      <c r="D322" s="237"/>
      <c r="E322" s="237"/>
      <c r="F322" s="237" t="s">
        <v>21</v>
      </c>
      <c r="G322" s="237"/>
      <c r="H322" s="237" t="s">
        <v>22</v>
      </c>
      <c r="I322" s="237"/>
      <c r="J322" s="237"/>
      <c r="K322" s="7"/>
      <c r="L322" s="8"/>
      <c r="M322" s="237" t="s">
        <v>19</v>
      </c>
      <c r="N322" s="237"/>
      <c r="O322" s="237" t="s">
        <v>1</v>
      </c>
      <c r="P322" s="237"/>
      <c r="Q322" s="237"/>
      <c r="R322" s="237" t="s">
        <v>21</v>
      </c>
      <c r="S322" s="237"/>
      <c r="T322" s="237" t="s">
        <v>22</v>
      </c>
      <c r="U322" s="237"/>
      <c r="V322" s="237"/>
      <c r="W322" s="7"/>
    </row>
    <row r="323" spans="1:27" ht="22" customHeight="1">
      <c r="A323" s="237" t="str">
        <f>VLOOKUP(Y321,'個票データ(男子)'!$A:$J,2,0)</f>
        <v/>
      </c>
      <c r="B323" s="237"/>
      <c r="C323" s="237" t="str">
        <f>VLOOKUP(Y321,'個票データ(男子)'!$A:$J,3,0)</f>
        <v/>
      </c>
      <c r="D323" s="237"/>
      <c r="E323" s="237"/>
      <c r="F323" s="237" t="str">
        <f>VLOOKUP(Y321,'個票データ(男子)'!$A:$J,4,0)</f>
        <v/>
      </c>
      <c r="G323" s="237"/>
      <c r="H323" s="237">
        <f>'一覧表(男子)'!$C$6</f>
        <v>0</v>
      </c>
      <c r="I323" s="237"/>
      <c r="J323" s="237"/>
      <c r="K323" s="7"/>
      <c r="L323" s="8"/>
      <c r="M323" s="237" t="str">
        <f>VLOOKUP(AA321,'個票データ(男子)'!$A:$J,2,0)</f>
        <v/>
      </c>
      <c r="N323" s="237"/>
      <c r="O323" s="237" t="str">
        <f>VLOOKUP(AA321,'個票データ(男子)'!$A:$J,3,0)</f>
        <v/>
      </c>
      <c r="P323" s="237"/>
      <c r="Q323" s="237"/>
      <c r="R323" s="237" t="str">
        <f>VLOOKUP(AA321,'個票データ(男子)'!$A:$J,4,0)</f>
        <v/>
      </c>
      <c r="S323" s="237"/>
      <c r="T323" s="237">
        <f>'一覧表(男子)'!$C$6</f>
        <v>0</v>
      </c>
      <c r="U323" s="237"/>
      <c r="V323" s="237"/>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37" t="s">
        <v>12</v>
      </c>
      <c r="B326" s="237"/>
      <c r="C326" s="238">
        <f>VLOOKUP(Y326,'個票データ(男子)'!$A:$J,5,0)</f>
        <v>0</v>
      </c>
      <c r="D326" s="238"/>
      <c r="E326" s="238"/>
      <c r="F326" s="237" t="s">
        <v>18</v>
      </c>
      <c r="G326" s="237"/>
      <c r="H326" s="239">
        <f>VLOOKUP(Y326,'個票データ(男子)'!$A:$J,6,0)</f>
        <v>0</v>
      </c>
      <c r="I326" s="239"/>
      <c r="J326" s="239"/>
      <c r="K326" s="7"/>
      <c r="L326" s="8"/>
      <c r="M326" s="237" t="s">
        <v>12</v>
      </c>
      <c r="N326" s="237"/>
      <c r="O326" s="238">
        <f>VLOOKUP(AA326,'個票データ(男子)'!$A:$J,7,0)</f>
        <v>0</v>
      </c>
      <c r="P326" s="238"/>
      <c r="Q326" s="238"/>
      <c r="R326" s="237" t="s">
        <v>18</v>
      </c>
      <c r="S326" s="237"/>
      <c r="T326" s="239">
        <f>VLOOKUP(AA326,'個票データ(男子)'!$A:$J,8,0)</f>
        <v>0</v>
      </c>
      <c r="U326" s="239"/>
      <c r="V326" s="239"/>
      <c r="W326" s="7"/>
      <c r="Y326" s="9">
        <f t="shared" ref="Y326" si="126">Y321+1</f>
        <v>66</v>
      </c>
      <c r="AA326" s="9">
        <f t="shared" ref="AA326" si="127">AA321+1</f>
        <v>66</v>
      </c>
    </row>
    <row r="327" spans="1:27">
      <c r="A327" s="237" t="s">
        <v>19</v>
      </c>
      <c r="B327" s="237"/>
      <c r="C327" s="237" t="s">
        <v>1</v>
      </c>
      <c r="D327" s="237"/>
      <c r="E327" s="237"/>
      <c r="F327" s="237" t="s">
        <v>21</v>
      </c>
      <c r="G327" s="237"/>
      <c r="H327" s="237" t="s">
        <v>22</v>
      </c>
      <c r="I327" s="237"/>
      <c r="J327" s="237"/>
      <c r="K327" s="7"/>
      <c r="L327" s="8"/>
      <c r="M327" s="237" t="s">
        <v>19</v>
      </c>
      <c r="N327" s="237"/>
      <c r="O327" s="237" t="s">
        <v>1</v>
      </c>
      <c r="P327" s="237"/>
      <c r="Q327" s="237"/>
      <c r="R327" s="237" t="s">
        <v>21</v>
      </c>
      <c r="S327" s="237"/>
      <c r="T327" s="237" t="s">
        <v>22</v>
      </c>
      <c r="U327" s="237"/>
      <c r="V327" s="237"/>
      <c r="W327" s="7"/>
    </row>
    <row r="328" spans="1:27" ht="22" customHeight="1">
      <c r="A328" s="237" t="str">
        <f>VLOOKUP(Y326,'個票データ(男子)'!$A:$J,2,0)</f>
        <v/>
      </c>
      <c r="B328" s="237"/>
      <c r="C328" s="237" t="str">
        <f>VLOOKUP(Y326,'個票データ(男子)'!$A:$J,3,0)</f>
        <v/>
      </c>
      <c r="D328" s="237"/>
      <c r="E328" s="237"/>
      <c r="F328" s="237" t="str">
        <f>VLOOKUP(Y326,'個票データ(男子)'!$A:$J,4,0)</f>
        <v/>
      </c>
      <c r="G328" s="237"/>
      <c r="H328" s="237">
        <f>'一覧表(男子)'!$C$6</f>
        <v>0</v>
      </c>
      <c r="I328" s="237"/>
      <c r="J328" s="237"/>
      <c r="K328" s="7"/>
      <c r="L328" s="8"/>
      <c r="M328" s="237" t="str">
        <f>VLOOKUP(AA326,'個票データ(男子)'!$A:$J,2,0)</f>
        <v/>
      </c>
      <c r="N328" s="237"/>
      <c r="O328" s="237" t="str">
        <f>VLOOKUP(AA326,'個票データ(男子)'!$A:$J,3,0)</f>
        <v/>
      </c>
      <c r="P328" s="237"/>
      <c r="Q328" s="237"/>
      <c r="R328" s="237" t="str">
        <f>VLOOKUP(AA326,'個票データ(男子)'!$A:$J,4,0)</f>
        <v/>
      </c>
      <c r="S328" s="237"/>
      <c r="T328" s="237">
        <f>'一覧表(男子)'!$C$6</f>
        <v>0</v>
      </c>
      <c r="U328" s="237"/>
      <c r="V328" s="237"/>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37" t="s">
        <v>12</v>
      </c>
      <c r="B331" s="237"/>
      <c r="C331" s="238">
        <f>VLOOKUP(Y331,'個票データ(男子)'!$A:$J,5,0)</f>
        <v>0</v>
      </c>
      <c r="D331" s="238"/>
      <c r="E331" s="238"/>
      <c r="F331" s="237" t="s">
        <v>18</v>
      </c>
      <c r="G331" s="237"/>
      <c r="H331" s="239">
        <f>VLOOKUP(Y331,'個票データ(男子)'!$A:$J,6,0)</f>
        <v>0</v>
      </c>
      <c r="I331" s="239"/>
      <c r="J331" s="239"/>
      <c r="K331" s="7"/>
      <c r="L331" s="8"/>
      <c r="M331" s="237" t="s">
        <v>12</v>
      </c>
      <c r="N331" s="237"/>
      <c r="O331" s="238">
        <f>VLOOKUP(AA331,'個票データ(男子)'!$A:$J,7,0)</f>
        <v>0</v>
      </c>
      <c r="P331" s="238"/>
      <c r="Q331" s="238"/>
      <c r="R331" s="237" t="s">
        <v>18</v>
      </c>
      <c r="S331" s="237"/>
      <c r="T331" s="239">
        <f>VLOOKUP(AA331,'個票データ(男子)'!$A:$J,8,0)</f>
        <v>0</v>
      </c>
      <c r="U331" s="239"/>
      <c r="V331" s="239"/>
      <c r="W331" s="7"/>
      <c r="Y331" s="9">
        <f t="shared" ref="Y331" si="128">Y326+1</f>
        <v>67</v>
      </c>
      <c r="AA331" s="9">
        <f t="shared" ref="AA331" si="129">AA326+1</f>
        <v>67</v>
      </c>
    </row>
    <row r="332" spans="1:27">
      <c r="A332" s="237" t="s">
        <v>19</v>
      </c>
      <c r="B332" s="237"/>
      <c r="C332" s="237" t="s">
        <v>1</v>
      </c>
      <c r="D332" s="237"/>
      <c r="E332" s="237"/>
      <c r="F332" s="237" t="s">
        <v>21</v>
      </c>
      <c r="G332" s="237"/>
      <c r="H332" s="237" t="s">
        <v>22</v>
      </c>
      <c r="I332" s="237"/>
      <c r="J332" s="237"/>
      <c r="K332" s="7"/>
      <c r="L332" s="8"/>
      <c r="M332" s="237" t="s">
        <v>19</v>
      </c>
      <c r="N332" s="237"/>
      <c r="O332" s="237" t="s">
        <v>1</v>
      </c>
      <c r="P332" s="237"/>
      <c r="Q332" s="237"/>
      <c r="R332" s="237" t="s">
        <v>21</v>
      </c>
      <c r="S332" s="237"/>
      <c r="T332" s="237" t="s">
        <v>22</v>
      </c>
      <c r="U332" s="237"/>
      <c r="V332" s="237"/>
      <c r="W332" s="7"/>
    </row>
    <row r="333" spans="1:27" ht="22" customHeight="1">
      <c r="A333" s="237" t="str">
        <f>VLOOKUP(Y331,'個票データ(男子)'!$A:$J,2,0)</f>
        <v/>
      </c>
      <c r="B333" s="237"/>
      <c r="C333" s="237" t="str">
        <f>VLOOKUP(Y331,'個票データ(男子)'!$A:$J,3,0)</f>
        <v/>
      </c>
      <c r="D333" s="237"/>
      <c r="E333" s="237"/>
      <c r="F333" s="237" t="str">
        <f>VLOOKUP(Y331,'個票データ(男子)'!$A:$J,4,0)</f>
        <v/>
      </c>
      <c r="G333" s="237"/>
      <c r="H333" s="237">
        <f>'一覧表(男子)'!$C$6</f>
        <v>0</v>
      </c>
      <c r="I333" s="237"/>
      <c r="J333" s="237"/>
      <c r="K333" s="7"/>
      <c r="L333" s="8"/>
      <c r="M333" s="237" t="str">
        <f>VLOOKUP(AA331,'個票データ(男子)'!$A:$J,2,0)</f>
        <v/>
      </c>
      <c r="N333" s="237"/>
      <c r="O333" s="237" t="str">
        <f>VLOOKUP(AA331,'個票データ(男子)'!$A:$J,3,0)</f>
        <v/>
      </c>
      <c r="P333" s="237"/>
      <c r="Q333" s="237"/>
      <c r="R333" s="237" t="str">
        <f>VLOOKUP(AA331,'個票データ(男子)'!$A:$J,4,0)</f>
        <v/>
      </c>
      <c r="S333" s="237"/>
      <c r="T333" s="237">
        <f>'一覧表(男子)'!$C$6</f>
        <v>0</v>
      </c>
      <c r="U333" s="237"/>
      <c r="V333" s="237"/>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37" t="s">
        <v>12</v>
      </c>
      <c r="B336" s="237"/>
      <c r="C336" s="238">
        <f>VLOOKUP(Y336,'個票データ(男子)'!$A:$J,5,0)</f>
        <v>0</v>
      </c>
      <c r="D336" s="238"/>
      <c r="E336" s="238"/>
      <c r="F336" s="237" t="s">
        <v>18</v>
      </c>
      <c r="G336" s="237"/>
      <c r="H336" s="239">
        <f>VLOOKUP(Y336,'個票データ(男子)'!$A:$J,6,0)</f>
        <v>0</v>
      </c>
      <c r="I336" s="239"/>
      <c r="J336" s="239"/>
      <c r="K336" s="7"/>
      <c r="L336" s="8"/>
      <c r="M336" s="237" t="s">
        <v>12</v>
      </c>
      <c r="N336" s="237"/>
      <c r="O336" s="238">
        <f>VLOOKUP(AA336,'個票データ(男子)'!$A:$J,7,0)</f>
        <v>0</v>
      </c>
      <c r="P336" s="238"/>
      <c r="Q336" s="238"/>
      <c r="R336" s="237" t="s">
        <v>18</v>
      </c>
      <c r="S336" s="237"/>
      <c r="T336" s="239">
        <f>VLOOKUP(AA336,'個票データ(男子)'!$A:$J,8,0)</f>
        <v>0</v>
      </c>
      <c r="U336" s="239"/>
      <c r="V336" s="239"/>
      <c r="W336" s="7"/>
      <c r="Y336" s="9">
        <f t="shared" ref="Y336" si="130">Y331+1</f>
        <v>68</v>
      </c>
      <c r="AA336" s="9">
        <f t="shared" ref="AA336" si="131">AA331+1</f>
        <v>68</v>
      </c>
    </row>
    <row r="337" spans="1:27">
      <c r="A337" s="237" t="s">
        <v>19</v>
      </c>
      <c r="B337" s="237"/>
      <c r="C337" s="237" t="s">
        <v>1</v>
      </c>
      <c r="D337" s="237"/>
      <c r="E337" s="237"/>
      <c r="F337" s="237" t="s">
        <v>21</v>
      </c>
      <c r="G337" s="237"/>
      <c r="H337" s="237" t="s">
        <v>22</v>
      </c>
      <c r="I337" s="237"/>
      <c r="J337" s="237"/>
      <c r="K337" s="7"/>
      <c r="L337" s="8"/>
      <c r="M337" s="237" t="s">
        <v>19</v>
      </c>
      <c r="N337" s="237"/>
      <c r="O337" s="237" t="s">
        <v>1</v>
      </c>
      <c r="P337" s="237"/>
      <c r="Q337" s="237"/>
      <c r="R337" s="237" t="s">
        <v>21</v>
      </c>
      <c r="S337" s="237"/>
      <c r="T337" s="237" t="s">
        <v>22</v>
      </c>
      <c r="U337" s="237"/>
      <c r="V337" s="237"/>
      <c r="W337" s="7"/>
    </row>
    <row r="338" spans="1:27" ht="22" customHeight="1">
      <c r="A338" s="237" t="str">
        <f>VLOOKUP(Y336,'個票データ(男子)'!$A:$J,2,0)</f>
        <v/>
      </c>
      <c r="B338" s="237"/>
      <c r="C338" s="237" t="str">
        <f>VLOOKUP(Y336,'個票データ(男子)'!$A:$J,3,0)</f>
        <v/>
      </c>
      <c r="D338" s="237"/>
      <c r="E338" s="237"/>
      <c r="F338" s="237" t="str">
        <f>VLOOKUP(Y336,'個票データ(男子)'!$A:$J,4,0)</f>
        <v/>
      </c>
      <c r="G338" s="237"/>
      <c r="H338" s="237">
        <f>'一覧表(男子)'!$C$6</f>
        <v>0</v>
      </c>
      <c r="I338" s="237"/>
      <c r="J338" s="237"/>
      <c r="K338" s="7"/>
      <c r="L338" s="8"/>
      <c r="M338" s="237" t="str">
        <f>VLOOKUP(AA336,'個票データ(男子)'!$A:$J,2,0)</f>
        <v/>
      </c>
      <c r="N338" s="237"/>
      <c r="O338" s="237" t="str">
        <f>VLOOKUP(AA336,'個票データ(男子)'!$A:$J,3,0)</f>
        <v/>
      </c>
      <c r="P338" s="237"/>
      <c r="Q338" s="237"/>
      <c r="R338" s="237" t="str">
        <f>VLOOKUP(AA336,'個票データ(男子)'!$A:$J,4,0)</f>
        <v/>
      </c>
      <c r="S338" s="237"/>
      <c r="T338" s="237">
        <f>'一覧表(男子)'!$C$6</f>
        <v>0</v>
      </c>
      <c r="U338" s="237"/>
      <c r="V338" s="237"/>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37" t="s">
        <v>12</v>
      </c>
      <c r="B341" s="237"/>
      <c r="C341" s="238">
        <f>VLOOKUP(Y341,'個票データ(男子)'!$A:$J,5,0)</f>
        <v>0</v>
      </c>
      <c r="D341" s="238"/>
      <c r="E341" s="238"/>
      <c r="F341" s="237" t="s">
        <v>18</v>
      </c>
      <c r="G341" s="237"/>
      <c r="H341" s="239">
        <f>VLOOKUP(Y341,'個票データ(男子)'!$A:$J,6,0)</f>
        <v>0</v>
      </c>
      <c r="I341" s="239"/>
      <c r="J341" s="239"/>
      <c r="K341" s="7"/>
      <c r="L341" s="8"/>
      <c r="M341" s="237" t="s">
        <v>12</v>
      </c>
      <c r="N341" s="237"/>
      <c r="O341" s="238">
        <f>VLOOKUP(AA341,'個票データ(男子)'!$A:$J,7,0)</f>
        <v>0</v>
      </c>
      <c r="P341" s="238"/>
      <c r="Q341" s="238"/>
      <c r="R341" s="237" t="s">
        <v>18</v>
      </c>
      <c r="S341" s="237"/>
      <c r="T341" s="239">
        <f>VLOOKUP(AA341,'個票データ(男子)'!$A:$J,8,0)</f>
        <v>0</v>
      </c>
      <c r="U341" s="239"/>
      <c r="V341" s="239"/>
      <c r="W341" s="7"/>
      <c r="Y341" s="9">
        <f t="shared" ref="Y341" si="132">Y336+1</f>
        <v>69</v>
      </c>
      <c r="AA341" s="9">
        <f t="shared" ref="AA341" si="133">AA336+1</f>
        <v>69</v>
      </c>
    </row>
    <row r="342" spans="1:27">
      <c r="A342" s="237" t="s">
        <v>19</v>
      </c>
      <c r="B342" s="237"/>
      <c r="C342" s="237" t="s">
        <v>1</v>
      </c>
      <c r="D342" s="237"/>
      <c r="E342" s="237"/>
      <c r="F342" s="237" t="s">
        <v>21</v>
      </c>
      <c r="G342" s="237"/>
      <c r="H342" s="237" t="s">
        <v>22</v>
      </c>
      <c r="I342" s="237"/>
      <c r="J342" s="237"/>
      <c r="K342" s="7"/>
      <c r="L342" s="8"/>
      <c r="M342" s="237" t="s">
        <v>19</v>
      </c>
      <c r="N342" s="237"/>
      <c r="O342" s="237" t="s">
        <v>1</v>
      </c>
      <c r="P342" s="237"/>
      <c r="Q342" s="237"/>
      <c r="R342" s="237" t="s">
        <v>21</v>
      </c>
      <c r="S342" s="237"/>
      <c r="T342" s="237" t="s">
        <v>22</v>
      </c>
      <c r="U342" s="237"/>
      <c r="V342" s="237"/>
      <c r="W342" s="7"/>
    </row>
    <row r="343" spans="1:27" ht="22" customHeight="1">
      <c r="A343" s="237" t="str">
        <f>VLOOKUP(Y341,'個票データ(男子)'!$A:$J,2,0)</f>
        <v/>
      </c>
      <c r="B343" s="237"/>
      <c r="C343" s="237" t="str">
        <f>VLOOKUP(Y341,'個票データ(男子)'!$A:$J,3,0)</f>
        <v/>
      </c>
      <c r="D343" s="237"/>
      <c r="E343" s="237"/>
      <c r="F343" s="237" t="str">
        <f>VLOOKUP(Y341,'個票データ(男子)'!$A:$J,4,0)</f>
        <v/>
      </c>
      <c r="G343" s="237"/>
      <c r="H343" s="237">
        <f>'一覧表(男子)'!$C$6</f>
        <v>0</v>
      </c>
      <c r="I343" s="237"/>
      <c r="J343" s="237"/>
      <c r="K343" s="7"/>
      <c r="L343" s="8"/>
      <c r="M343" s="237" t="str">
        <f>VLOOKUP(AA341,'個票データ(男子)'!$A:$J,2,0)</f>
        <v/>
      </c>
      <c r="N343" s="237"/>
      <c r="O343" s="237" t="str">
        <f>VLOOKUP(AA341,'個票データ(男子)'!$A:$J,3,0)</f>
        <v/>
      </c>
      <c r="P343" s="237"/>
      <c r="Q343" s="237"/>
      <c r="R343" s="237" t="str">
        <f>VLOOKUP(AA341,'個票データ(男子)'!$A:$J,4,0)</f>
        <v/>
      </c>
      <c r="S343" s="237"/>
      <c r="T343" s="237">
        <f>'一覧表(男子)'!$C$6</f>
        <v>0</v>
      </c>
      <c r="U343" s="237"/>
      <c r="V343" s="237"/>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37" t="s">
        <v>12</v>
      </c>
      <c r="B346" s="237"/>
      <c r="C346" s="238">
        <f>VLOOKUP(Y346,'個票データ(男子)'!$A:$J,5,0)</f>
        <v>0</v>
      </c>
      <c r="D346" s="238"/>
      <c r="E346" s="238"/>
      <c r="F346" s="237" t="s">
        <v>18</v>
      </c>
      <c r="G346" s="237"/>
      <c r="H346" s="239">
        <f>VLOOKUP(Y346,'個票データ(男子)'!$A:$J,6,0)</f>
        <v>0</v>
      </c>
      <c r="I346" s="239"/>
      <c r="J346" s="239"/>
      <c r="K346" s="7"/>
      <c r="L346" s="8"/>
      <c r="M346" s="237" t="s">
        <v>12</v>
      </c>
      <c r="N346" s="237"/>
      <c r="O346" s="238">
        <f>VLOOKUP(AA346,'個票データ(男子)'!$A:$J,7,0)</f>
        <v>0</v>
      </c>
      <c r="P346" s="238"/>
      <c r="Q346" s="238"/>
      <c r="R346" s="237" t="s">
        <v>18</v>
      </c>
      <c r="S346" s="237"/>
      <c r="T346" s="239">
        <f>VLOOKUP(AA346,'個票データ(男子)'!$A:$J,8,0)</f>
        <v>0</v>
      </c>
      <c r="U346" s="239"/>
      <c r="V346" s="239"/>
      <c r="W346" s="7"/>
      <c r="Y346" s="9">
        <f t="shared" ref="Y346" si="134">Y341+1</f>
        <v>70</v>
      </c>
      <c r="AA346" s="9">
        <f t="shared" ref="AA346" si="135">AA341+1</f>
        <v>70</v>
      </c>
    </row>
    <row r="347" spans="1:27">
      <c r="A347" s="237" t="s">
        <v>19</v>
      </c>
      <c r="B347" s="237"/>
      <c r="C347" s="237" t="s">
        <v>1</v>
      </c>
      <c r="D347" s="237"/>
      <c r="E347" s="237"/>
      <c r="F347" s="237" t="s">
        <v>21</v>
      </c>
      <c r="G347" s="237"/>
      <c r="H347" s="237" t="s">
        <v>22</v>
      </c>
      <c r="I347" s="237"/>
      <c r="J347" s="237"/>
      <c r="K347" s="7"/>
      <c r="L347" s="8"/>
      <c r="M347" s="237" t="s">
        <v>19</v>
      </c>
      <c r="N347" s="237"/>
      <c r="O347" s="237" t="s">
        <v>1</v>
      </c>
      <c r="P347" s="237"/>
      <c r="Q347" s="237"/>
      <c r="R347" s="237" t="s">
        <v>21</v>
      </c>
      <c r="S347" s="237"/>
      <c r="T347" s="237" t="s">
        <v>22</v>
      </c>
      <c r="U347" s="237"/>
      <c r="V347" s="237"/>
      <c r="W347" s="7"/>
    </row>
    <row r="348" spans="1:27" ht="22" customHeight="1">
      <c r="A348" s="237" t="str">
        <f>VLOOKUP(Y346,'個票データ(男子)'!$A:$J,2,0)</f>
        <v/>
      </c>
      <c r="B348" s="237"/>
      <c r="C348" s="237" t="str">
        <f>VLOOKUP(Y346,'個票データ(男子)'!$A:$J,3,0)</f>
        <v/>
      </c>
      <c r="D348" s="237"/>
      <c r="E348" s="237"/>
      <c r="F348" s="237" t="str">
        <f>VLOOKUP(Y346,'個票データ(男子)'!$A:$J,4,0)</f>
        <v/>
      </c>
      <c r="G348" s="237"/>
      <c r="H348" s="237">
        <f>'一覧表(男子)'!$C$6</f>
        <v>0</v>
      </c>
      <c r="I348" s="237"/>
      <c r="J348" s="237"/>
      <c r="K348" s="7"/>
      <c r="L348" s="8"/>
      <c r="M348" s="237" t="str">
        <f>VLOOKUP(AA346,'個票データ(男子)'!$A:$J,2,0)</f>
        <v/>
      </c>
      <c r="N348" s="237"/>
      <c r="O348" s="237" t="str">
        <f>VLOOKUP(AA346,'個票データ(男子)'!$A:$J,3,0)</f>
        <v/>
      </c>
      <c r="P348" s="237"/>
      <c r="Q348" s="237"/>
      <c r="R348" s="237" t="str">
        <f>VLOOKUP(AA346,'個票データ(男子)'!$A:$J,4,0)</f>
        <v/>
      </c>
      <c r="S348" s="237"/>
      <c r="T348" s="237">
        <f>'一覧表(男子)'!$C$6</f>
        <v>0</v>
      </c>
      <c r="U348" s="237"/>
      <c r="V348" s="237"/>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37" t="s">
        <v>12</v>
      </c>
      <c r="B351" s="237"/>
      <c r="C351" s="238">
        <f>VLOOKUP(Y351,'個票データ(男子)'!$A:$J,5,0)</f>
        <v>0</v>
      </c>
      <c r="D351" s="238"/>
      <c r="E351" s="238"/>
      <c r="F351" s="237" t="s">
        <v>18</v>
      </c>
      <c r="G351" s="237"/>
      <c r="H351" s="239">
        <f>VLOOKUP(Y351,'個票データ(男子)'!$A:$J,6,0)</f>
        <v>0</v>
      </c>
      <c r="I351" s="239"/>
      <c r="J351" s="239"/>
      <c r="K351" s="7"/>
      <c r="L351" s="8"/>
      <c r="M351" s="237" t="s">
        <v>12</v>
      </c>
      <c r="N351" s="237"/>
      <c r="O351" s="238">
        <f>VLOOKUP(AA351,'個票データ(男子)'!$A:$J,7,0)</f>
        <v>0</v>
      </c>
      <c r="P351" s="238"/>
      <c r="Q351" s="238"/>
      <c r="R351" s="237" t="s">
        <v>18</v>
      </c>
      <c r="S351" s="237"/>
      <c r="T351" s="239">
        <f>VLOOKUP(AA351,'個票データ(男子)'!$A:$J,8,0)</f>
        <v>0</v>
      </c>
      <c r="U351" s="239"/>
      <c r="V351" s="239"/>
      <c r="W351" s="7"/>
      <c r="Y351" s="9">
        <f t="shared" ref="Y351" si="136">Y346+1</f>
        <v>71</v>
      </c>
      <c r="AA351" s="9">
        <f t="shared" ref="AA351" si="137">AA346+1</f>
        <v>71</v>
      </c>
    </row>
    <row r="352" spans="1:27">
      <c r="A352" s="237" t="s">
        <v>19</v>
      </c>
      <c r="B352" s="237"/>
      <c r="C352" s="237" t="s">
        <v>1</v>
      </c>
      <c r="D352" s="237"/>
      <c r="E352" s="237"/>
      <c r="F352" s="237" t="s">
        <v>21</v>
      </c>
      <c r="G352" s="237"/>
      <c r="H352" s="237" t="s">
        <v>22</v>
      </c>
      <c r="I352" s="237"/>
      <c r="J352" s="237"/>
      <c r="K352" s="7"/>
      <c r="L352" s="8"/>
      <c r="M352" s="237" t="s">
        <v>19</v>
      </c>
      <c r="N352" s="237"/>
      <c r="O352" s="237" t="s">
        <v>1</v>
      </c>
      <c r="P352" s="237"/>
      <c r="Q352" s="237"/>
      <c r="R352" s="237" t="s">
        <v>21</v>
      </c>
      <c r="S352" s="237"/>
      <c r="T352" s="237" t="s">
        <v>22</v>
      </c>
      <c r="U352" s="237"/>
      <c r="V352" s="237"/>
      <c r="W352" s="7"/>
    </row>
    <row r="353" spans="1:27" ht="22" customHeight="1">
      <c r="A353" s="237" t="str">
        <f>VLOOKUP(Y351,'個票データ(男子)'!$A:$J,2,0)</f>
        <v/>
      </c>
      <c r="B353" s="237"/>
      <c r="C353" s="237" t="str">
        <f>VLOOKUP(Y351,'個票データ(男子)'!$A:$J,3,0)</f>
        <v/>
      </c>
      <c r="D353" s="237"/>
      <c r="E353" s="237"/>
      <c r="F353" s="237" t="str">
        <f>VLOOKUP(Y351,'個票データ(男子)'!$A:$J,4,0)</f>
        <v/>
      </c>
      <c r="G353" s="237"/>
      <c r="H353" s="237">
        <f>'一覧表(男子)'!$C$6</f>
        <v>0</v>
      </c>
      <c r="I353" s="237"/>
      <c r="J353" s="237"/>
      <c r="K353" s="7"/>
      <c r="L353" s="8"/>
      <c r="M353" s="237" t="str">
        <f>VLOOKUP(AA351,'個票データ(男子)'!$A:$J,2,0)</f>
        <v/>
      </c>
      <c r="N353" s="237"/>
      <c r="O353" s="237" t="str">
        <f>VLOOKUP(AA351,'個票データ(男子)'!$A:$J,3,0)</f>
        <v/>
      </c>
      <c r="P353" s="237"/>
      <c r="Q353" s="237"/>
      <c r="R353" s="237" t="str">
        <f>VLOOKUP(AA351,'個票データ(男子)'!$A:$J,4,0)</f>
        <v/>
      </c>
      <c r="S353" s="237"/>
      <c r="T353" s="237">
        <f>'一覧表(男子)'!$C$6</f>
        <v>0</v>
      </c>
      <c r="U353" s="237"/>
      <c r="V353" s="237"/>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37" t="s">
        <v>12</v>
      </c>
      <c r="B356" s="237"/>
      <c r="C356" s="238">
        <f>VLOOKUP(Y356,'個票データ(男子)'!$A:$J,5,0)</f>
        <v>0</v>
      </c>
      <c r="D356" s="238"/>
      <c r="E356" s="238"/>
      <c r="F356" s="237" t="s">
        <v>18</v>
      </c>
      <c r="G356" s="237"/>
      <c r="H356" s="239">
        <f>VLOOKUP(Y356,'個票データ(男子)'!$A:$J,6,0)</f>
        <v>0</v>
      </c>
      <c r="I356" s="239"/>
      <c r="J356" s="239"/>
      <c r="K356" s="7"/>
      <c r="L356" s="8"/>
      <c r="M356" s="237" t="s">
        <v>12</v>
      </c>
      <c r="N356" s="237"/>
      <c r="O356" s="238">
        <f>VLOOKUP(AA356,'個票データ(男子)'!$A:$J,7,0)</f>
        <v>0</v>
      </c>
      <c r="P356" s="238"/>
      <c r="Q356" s="238"/>
      <c r="R356" s="237" t="s">
        <v>18</v>
      </c>
      <c r="S356" s="237"/>
      <c r="T356" s="239">
        <f>VLOOKUP(AA356,'個票データ(男子)'!$A:$J,8,0)</f>
        <v>0</v>
      </c>
      <c r="U356" s="239"/>
      <c r="V356" s="239"/>
      <c r="W356" s="7"/>
      <c r="Y356" s="9">
        <f t="shared" ref="Y356" si="138">Y351+1</f>
        <v>72</v>
      </c>
      <c r="AA356" s="9">
        <f t="shared" ref="AA356" si="139">AA351+1</f>
        <v>72</v>
      </c>
    </row>
    <row r="357" spans="1:27">
      <c r="A357" s="237" t="s">
        <v>19</v>
      </c>
      <c r="B357" s="237"/>
      <c r="C357" s="237" t="s">
        <v>1</v>
      </c>
      <c r="D357" s="237"/>
      <c r="E357" s="237"/>
      <c r="F357" s="237" t="s">
        <v>21</v>
      </c>
      <c r="G357" s="237"/>
      <c r="H357" s="237" t="s">
        <v>22</v>
      </c>
      <c r="I357" s="237"/>
      <c r="J357" s="237"/>
      <c r="K357" s="7"/>
      <c r="L357" s="8"/>
      <c r="M357" s="237" t="s">
        <v>19</v>
      </c>
      <c r="N357" s="237"/>
      <c r="O357" s="237" t="s">
        <v>1</v>
      </c>
      <c r="P357" s="237"/>
      <c r="Q357" s="237"/>
      <c r="R357" s="237" t="s">
        <v>21</v>
      </c>
      <c r="S357" s="237"/>
      <c r="T357" s="237" t="s">
        <v>22</v>
      </c>
      <c r="U357" s="237"/>
      <c r="V357" s="237"/>
      <c r="W357" s="7"/>
    </row>
    <row r="358" spans="1:27" ht="22" customHeight="1">
      <c r="A358" s="237" t="str">
        <f>VLOOKUP(Y356,'個票データ(男子)'!$A:$J,2,0)</f>
        <v/>
      </c>
      <c r="B358" s="237"/>
      <c r="C358" s="237" t="str">
        <f>VLOOKUP(Y356,'個票データ(男子)'!$A:$J,3,0)</f>
        <v/>
      </c>
      <c r="D358" s="237"/>
      <c r="E358" s="237"/>
      <c r="F358" s="237" t="str">
        <f>VLOOKUP(Y356,'個票データ(男子)'!$A:$J,4,0)</f>
        <v/>
      </c>
      <c r="G358" s="237"/>
      <c r="H358" s="237">
        <f>'一覧表(男子)'!$C$6</f>
        <v>0</v>
      </c>
      <c r="I358" s="237"/>
      <c r="J358" s="237"/>
      <c r="K358" s="7"/>
      <c r="L358" s="8"/>
      <c r="M358" s="237" t="str">
        <f>VLOOKUP(AA356,'個票データ(男子)'!$A:$J,2,0)</f>
        <v/>
      </c>
      <c r="N358" s="237"/>
      <c r="O358" s="237" t="str">
        <f>VLOOKUP(AA356,'個票データ(男子)'!$A:$J,3,0)</f>
        <v/>
      </c>
      <c r="P358" s="237"/>
      <c r="Q358" s="237"/>
      <c r="R358" s="237" t="str">
        <f>VLOOKUP(AA356,'個票データ(男子)'!$A:$J,4,0)</f>
        <v/>
      </c>
      <c r="S358" s="237"/>
      <c r="T358" s="237">
        <f>'一覧表(男子)'!$C$6</f>
        <v>0</v>
      </c>
      <c r="U358" s="237"/>
      <c r="V358" s="237"/>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37" t="s">
        <v>12</v>
      </c>
      <c r="B361" s="237"/>
      <c r="C361" s="238">
        <f>VLOOKUP(Y361,'個票データ(男子)'!$A:$J,5,0)</f>
        <v>0</v>
      </c>
      <c r="D361" s="238"/>
      <c r="E361" s="238"/>
      <c r="F361" s="237" t="s">
        <v>18</v>
      </c>
      <c r="G361" s="237"/>
      <c r="H361" s="239">
        <f>VLOOKUP(Y361,'個票データ(男子)'!$A:$J,6,0)</f>
        <v>0</v>
      </c>
      <c r="I361" s="239"/>
      <c r="J361" s="239"/>
      <c r="K361" s="7"/>
      <c r="L361" s="8"/>
      <c r="M361" s="237" t="s">
        <v>12</v>
      </c>
      <c r="N361" s="237"/>
      <c r="O361" s="238">
        <f>VLOOKUP(AA361,'個票データ(男子)'!$A:$J,7,0)</f>
        <v>0</v>
      </c>
      <c r="P361" s="238"/>
      <c r="Q361" s="238"/>
      <c r="R361" s="237" t="s">
        <v>18</v>
      </c>
      <c r="S361" s="237"/>
      <c r="T361" s="239">
        <f>VLOOKUP(AA361,'個票データ(男子)'!$A:$J,8,0)</f>
        <v>0</v>
      </c>
      <c r="U361" s="239"/>
      <c r="V361" s="239"/>
      <c r="W361" s="7"/>
      <c r="Y361" s="9">
        <f t="shared" ref="Y361" si="140">Y356+1</f>
        <v>73</v>
      </c>
      <c r="AA361" s="9">
        <f t="shared" ref="AA361" si="141">AA356+1</f>
        <v>73</v>
      </c>
    </row>
    <row r="362" spans="1:27">
      <c r="A362" s="237" t="s">
        <v>19</v>
      </c>
      <c r="B362" s="237"/>
      <c r="C362" s="237" t="s">
        <v>1</v>
      </c>
      <c r="D362" s="237"/>
      <c r="E362" s="237"/>
      <c r="F362" s="237" t="s">
        <v>21</v>
      </c>
      <c r="G362" s="237"/>
      <c r="H362" s="237" t="s">
        <v>22</v>
      </c>
      <c r="I362" s="237"/>
      <c r="J362" s="237"/>
      <c r="K362" s="7"/>
      <c r="L362" s="8"/>
      <c r="M362" s="237" t="s">
        <v>19</v>
      </c>
      <c r="N362" s="237"/>
      <c r="O362" s="237" t="s">
        <v>1</v>
      </c>
      <c r="P362" s="237"/>
      <c r="Q362" s="237"/>
      <c r="R362" s="237" t="s">
        <v>21</v>
      </c>
      <c r="S362" s="237"/>
      <c r="T362" s="237" t="s">
        <v>22</v>
      </c>
      <c r="U362" s="237"/>
      <c r="V362" s="237"/>
      <c r="W362" s="7"/>
    </row>
    <row r="363" spans="1:27" ht="22" customHeight="1">
      <c r="A363" s="237" t="str">
        <f>VLOOKUP(Y361,'個票データ(男子)'!$A:$J,2,0)</f>
        <v/>
      </c>
      <c r="B363" s="237"/>
      <c r="C363" s="237" t="str">
        <f>VLOOKUP(Y361,'個票データ(男子)'!$A:$J,3,0)</f>
        <v/>
      </c>
      <c r="D363" s="237"/>
      <c r="E363" s="237"/>
      <c r="F363" s="237" t="str">
        <f>VLOOKUP(Y361,'個票データ(男子)'!$A:$J,4,0)</f>
        <v/>
      </c>
      <c r="G363" s="237"/>
      <c r="H363" s="237">
        <f>'一覧表(男子)'!$C$6</f>
        <v>0</v>
      </c>
      <c r="I363" s="237"/>
      <c r="J363" s="237"/>
      <c r="K363" s="7"/>
      <c r="L363" s="8"/>
      <c r="M363" s="237" t="str">
        <f>VLOOKUP(AA361,'個票データ(男子)'!$A:$J,2,0)</f>
        <v/>
      </c>
      <c r="N363" s="237"/>
      <c r="O363" s="237" t="str">
        <f>VLOOKUP(AA361,'個票データ(男子)'!$A:$J,3,0)</f>
        <v/>
      </c>
      <c r="P363" s="237"/>
      <c r="Q363" s="237"/>
      <c r="R363" s="237" t="str">
        <f>VLOOKUP(AA361,'個票データ(男子)'!$A:$J,4,0)</f>
        <v/>
      </c>
      <c r="S363" s="237"/>
      <c r="T363" s="237">
        <f>'一覧表(男子)'!$C$6</f>
        <v>0</v>
      </c>
      <c r="U363" s="237"/>
      <c r="V363" s="237"/>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37" t="s">
        <v>12</v>
      </c>
      <c r="B366" s="237"/>
      <c r="C366" s="238">
        <f>VLOOKUP(Y366,'個票データ(男子)'!$A:$J,5,0)</f>
        <v>0</v>
      </c>
      <c r="D366" s="238"/>
      <c r="E366" s="238"/>
      <c r="F366" s="237" t="s">
        <v>18</v>
      </c>
      <c r="G366" s="237"/>
      <c r="H366" s="239">
        <f>VLOOKUP(Y366,'個票データ(男子)'!$A:$J,6,0)</f>
        <v>0</v>
      </c>
      <c r="I366" s="239"/>
      <c r="J366" s="239"/>
      <c r="K366" s="7"/>
      <c r="L366" s="8"/>
      <c r="M366" s="237" t="s">
        <v>12</v>
      </c>
      <c r="N366" s="237"/>
      <c r="O366" s="238">
        <f>VLOOKUP(AA366,'個票データ(男子)'!$A:$J,7,0)</f>
        <v>0</v>
      </c>
      <c r="P366" s="238"/>
      <c r="Q366" s="238"/>
      <c r="R366" s="237" t="s">
        <v>18</v>
      </c>
      <c r="S366" s="237"/>
      <c r="T366" s="239">
        <f>VLOOKUP(AA366,'個票データ(男子)'!$A:$J,8,0)</f>
        <v>0</v>
      </c>
      <c r="U366" s="239"/>
      <c r="V366" s="239"/>
      <c r="W366" s="7"/>
      <c r="Y366" s="9">
        <f t="shared" ref="Y366" si="142">Y361+1</f>
        <v>74</v>
      </c>
      <c r="AA366" s="9">
        <f t="shared" ref="AA366" si="143">AA361+1</f>
        <v>74</v>
      </c>
    </row>
    <row r="367" spans="1:27">
      <c r="A367" s="237" t="s">
        <v>19</v>
      </c>
      <c r="B367" s="237"/>
      <c r="C367" s="237" t="s">
        <v>1</v>
      </c>
      <c r="D367" s="237"/>
      <c r="E367" s="237"/>
      <c r="F367" s="237" t="s">
        <v>21</v>
      </c>
      <c r="G367" s="237"/>
      <c r="H367" s="237" t="s">
        <v>22</v>
      </c>
      <c r="I367" s="237"/>
      <c r="J367" s="237"/>
      <c r="K367" s="7"/>
      <c r="L367" s="8"/>
      <c r="M367" s="237" t="s">
        <v>19</v>
      </c>
      <c r="N367" s="237"/>
      <c r="O367" s="237" t="s">
        <v>1</v>
      </c>
      <c r="P367" s="237"/>
      <c r="Q367" s="237"/>
      <c r="R367" s="237" t="s">
        <v>21</v>
      </c>
      <c r="S367" s="237"/>
      <c r="T367" s="237" t="s">
        <v>22</v>
      </c>
      <c r="U367" s="237"/>
      <c r="V367" s="237"/>
      <c r="W367" s="7"/>
    </row>
    <row r="368" spans="1:27" ht="22" customHeight="1">
      <c r="A368" s="237" t="str">
        <f>VLOOKUP(Y366,'個票データ(男子)'!$A:$J,2,0)</f>
        <v/>
      </c>
      <c r="B368" s="237"/>
      <c r="C368" s="237" t="str">
        <f>VLOOKUP(Y366,'個票データ(男子)'!$A:$J,3,0)</f>
        <v/>
      </c>
      <c r="D368" s="237"/>
      <c r="E368" s="237"/>
      <c r="F368" s="237" t="str">
        <f>VLOOKUP(Y366,'個票データ(男子)'!$A:$J,4,0)</f>
        <v/>
      </c>
      <c r="G368" s="237"/>
      <c r="H368" s="237">
        <f>'一覧表(男子)'!$C$6</f>
        <v>0</v>
      </c>
      <c r="I368" s="237"/>
      <c r="J368" s="237"/>
      <c r="K368" s="7"/>
      <c r="L368" s="8"/>
      <c r="M368" s="237" t="str">
        <f>VLOOKUP(AA366,'個票データ(男子)'!$A:$J,2,0)</f>
        <v/>
      </c>
      <c r="N368" s="237"/>
      <c r="O368" s="237" t="str">
        <f>VLOOKUP(AA366,'個票データ(男子)'!$A:$J,3,0)</f>
        <v/>
      </c>
      <c r="P368" s="237"/>
      <c r="Q368" s="237"/>
      <c r="R368" s="237" t="str">
        <f>VLOOKUP(AA366,'個票データ(男子)'!$A:$J,4,0)</f>
        <v/>
      </c>
      <c r="S368" s="237"/>
      <c r="T368" s="237">
        <f>'一覧表(男子)'!$C$6</f>
        <v>0</v>
      </c>
      <c r="U368" s="237"/>
      <c r="V368" s="237"/>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37" t="s">
        <v>12</v>
      </c>
      <c r="B371" s="237"/>
      <c r="C371" s="238">
        <f>VLOOKUP(Y371,'個票データ(男子)'!$A:$J,5,0)</f>
        <v>0</v>
      </c>
      <c r="D371" s="238"/>
      <c r="E371" s="238"/>
      <c r="F371" s="237" t="s">
        <v>18</v>
      </c>
      <c r="G371" s="237"/>
      <c r="H371" s="239">
        <f>VLOOKUP(Y371,'個票データ(男子)'!$A:$J,6,0)</f>
        <v>0</v>
      </c>
      <c r="I371" s="239"/>
      <c r="J371" s="239"/>
      <c r="K371" s="7"/>
      <c r="L371" s="8"/>
      <c r="M371" s="237" t="s">
        <v>12</v>
      </c>
      <c r="N371" s="237"/>
      <c r="O371" s="238">
        <f>VLOOKUP(AA371,'個票データ(男子)'!$A:$J,7,0)</f>
        <v>0</v>
      </c>
      <c r="P371" s="238"/>
      <c r="Q371" s="238"/>
      <c r="R371" s="237" t="s">
        <v>18</v>
      </c>
      <c r="S371" s="237"/>
      <c r="T371" s="239">
        <f>VLOOKUP(AA371,'個票データ(男子)'!$A:$J,8,0)</f>
        <v>0</v>
      </c>
      <c r="U371" s="239"/>
      <c r="V371" s="239"/>
      <c r="W371" s="7"/>
      <c r="Y371" s="9">
        <f t="shared" ref="Y371" si="144">Y366+1</f>
        <v>75</v>
      </c>
      <c r="AA371" s="9">
        <f t="shared" ref="AA371" si="145">AA366+1</f>
        <v>75</v>
      </c>
    </row>
    <row r="372" spans="1:27">
      <c r="A372" s="237" t="s">
        <v>19</v>
      </c>
      <c r="B372" s="237"/>
      <c r="C372" s="237" t="s">
        <v>1</v>
      </c>
      <c r="D372" s="237"/>
      <c r="E372" s="237"/>
      <c r="F372" s="237" t="s">
        <v>21</v>
      </c>
      <c r="G372" s="237"/>
      <c r="H372" s="237" t="s">
        <v>22</v>
      </c>
      <c r="I372" s="237"/>
      <c r="J372" s="237"/>
      <c r="K372" s="7"/>
      <c r="L372" s="8"/>
      <c r="M372" s="237" t="s">
        <v>19</v>
      </c>
      <c r="N372" s="237"/>
      <c r="O372" s="237" t="s">
        <v>1</v>
      </c>
      <c r="P372" s="237"/>
      <c r="Q372" s="237"/>
      <c r="R372" s="237" t="s">
        <v>21</v>
      </c>
      <c r="S372" s="237"/>
      <c r="T372" s="237" t="s">
        <v>22</v>
      </c>
      <c r="U372" s="237"/>
      <c r="V372" s="237"/>
      <c r="W372" s="7"/>
    </row>
    <row r="373" spans="1:27" ht="22" customHeight="1">
      <c r="A373" s="237" t="str">
        <f>VLOOKUP(Y371,'個票データ(男子)'!$A:$J,2,0)</f>
        <v/>
      </c>
      <c r="B373" s="237"/>
      <c r="C373" s="237" t="str">
        <f>VLOOKUP(Y371,'個票データ(男子)'!$A:$J,3,0)</f>
        <v/>
      </c>
      <c r="D373" s="237"/>
      <c r="E373" s="237"/>
      <c r="F373" s="237" t="str">
        <f>VLOOKUP(Y371,'個票データ(男子)'!$A:$J,4,0)</f>
        <v/>
      </c>
      <c r="G373" s="237"/>
      <c r="H373" s="237">
        <f>'一覧表(男子)'!$C$6</f>
        <v>0</v>
      </c>
      <c r="I373" s="237"/>
      <c r="J373" s="237"/>
      <c r="K373" s="7"/>
      <c r="L373" s="8"/>
      <c r="M373" s="237" t="str">
        <f>VLOOKUP(AA371,'個票データ(男子)'!$A:$J,2,0)</f>
        <v/>
      </c>
      <c r="N373" s="237"/>
      <c r="O373" s="237" t="str">
        <f>VLOOKUP(AA371,'個票データ(男子)'!$A:$J,3,0)</f>
        <v/>
      </c>
      <c r="P373" s="237"/>
      <c r="Q373" s="237"/>
      <c r="R373" s="237" t="str">
        <f>VLOOKUP(AA371,'個票データ(男子)'!$A:$J,4,0)</f>
        <v/>
      </c>
      <c r="S373" s="237"/>
      <c r="T373" s="237">
        <f>'一覧表(男子)'!$C$6</f>
        <v>0</v>
      </c>
      <c r="U373" s="237"/>
      <c r="V373" s="237"/>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37" t="s">
        <v>12</v>
      </c>
      <c r="B376" s="237"/>
      <c r="C376" s="238">
        <f>VLOOKUP(Y376,'個票データ(男子)'!$A:$J,5,0)</f>
        <v>0</v>
      </c>
      <c r="D376" s="238"/>
      <c r="E376" s="238"/>
      <c r="F376" s="237" t="s">
        <v>18</v>
      </c>
      <c r="G376" s="237"/>
      <c r="H376" s="239">
        <f>VLOOKUP(Y376,'個票データ(男子)'!$A:$J,6,0)</f>
        <v>0</v>
      </c>
      <c r="I376" s="239"/>
      <c r="J376" s="239"/>
      <c r="K376" s="7"/>
      <c r="L376" s="8"/>
      <c r="M376" s="237" t="s">
        <v>12</v>
      </c>
      <c r="N376" s="237"/>
      <c r="O376" s="238">
        <f>VLOOKUP(AA376,'個票データ(男子)'!$A:$J,7,0)</f>
        <v>0</v>
      </c>
      <c r="P376" s="238"/>
      <c r="Q376" s="238"/>
      <c r="R376" s="237" t="s">
        <v>18</v>
      </c>
      <c r="S376" s="237"/>
      <c r="T376" s="239">
        <f>VLOOKUP(AA376,'個票データ(男子)'!$A:$J,8,0)</f>
        <v>0</v>
      </c>
      <c r="U376" s="239"/>
      <c r="V376" s="239"/>
      <c r="W376" s="7"/>
      <c r="Y376" s="9">
        <f t="shared" ref="Y376" si="146">Y371+1</f>
        <v>76</v>
      </c>
      <c r="AA376" s="9">
        <f t="shared" ref="AA376" si="147">AA371+1</f>
        <v>76</v>
      </c>
    </row>
    <row r="377" spans="1:27">
      <c r="A377" s="237" t="s">
        <v>19</v>
      </c>
      <c r="B377" s="237"/>
      <c r="C377" s="237" t="s">
        <v>1</v>
      </c>
      <c r="D377" s="237"/>
      <c r="E377" s="237"/>
      <c r="F377" s="237" t="s">
        <v>21</v>
      </c>
      <c r="G377" s="237"/>
      <c r="H377" s="237" t="s">
        <v>22</v>
      </c>
      <c r="I377" s="237"/>
      <c r="J377" s="237"/>
      <c r="K377" s="7"/>
      <c r="L377" s="8"/>
      <c r="M377" s="237" t="s">
        <v>19</v>
      </c>
      <c r="N377" s="237"/>
      <c r="O377" s="237" t="s">
        <v>1</v>
      </c>
      <c r="P377" s="237"/>
      <c r="Q377" s="237"/>
      <c r="R377" s="237" t="s">
        <v>21</v>
      </c>
      <c r="S377" s="237"/>
      <c r="T377" s="237" t="s">
        <v>22</v>
      </c>
      <c r="U377" s="237"/>
      <c r="V377" s="237"/>
      <c r="W377" s="7"/>
    </row>
    <row r="378" spans="1:27" ht="22" customHeight="1">
      <c r="A378" s="237" t="str">
        <f>VLOOKUP(Y376,'個票データ(男子)'!$A:$J,2,0)</f>
        <v/>
      </c>
      <c r="B378" s="237"/>
      <c r="C378" s="237" t="str">
        <f>VLOOKUP(Y376,'個票データ(男子)'!$A:$J,3,0)</f>
        <v/>
      </c>
      <c r="D378" s="237"/>
      <c r="E378" s="237"/>
      <c r="F378" s="237" t="str">
        <f>VLOOKUP(Y376,'個票データ(男子)'!$A:$J,4,0)</f>
        <v/>
      </c>
      <c r="G378" s="237"/>
      <c r="H378" s="237">
        <f>'一覧表(男子)'!$C$6</f>
        <v>0</v>
      </c>
      <c r="I378" s="237"/>
      <c r="J378" s="237"/>
      <c r="K378" s="7"/>
      <c r="L378" s="8"/>
      <c r="M378" s="237" t="str">
        <f>VLOOKUP(AA376,'個票データ(男子)'!$A:$J,2,0)</f>
        <v/>
      </c>
      <c r="N378" s="237"/>
      <c r="O378" s="237" t="str">
        <f>VLOOKUP(AA376,'個票データ(男子)'!$A:$J,3,0)</f>
        <v/>
      </c>
      <c r="P378" s="237"/>
      <c r="Q378" s="237"/>
      <c r="R378" s="237" t="str">
        <f>VLOOKUP(AA376,'個票データ(男子)'!$A:$J,4,0)</f>
        <v/>
      </c>
      <c r="S378" s="237"/>
      <c r="T378" s="237">
        <f>'一覧表(男子)'!$C$6</f>
        <v>0</v>
      </c>
      <c r="U378" s="237"/>
      <c r="V378" s="237"/>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37" t="s">
        <v>12</v>
      </c>
      <c r="B381" s="237"/>
      <c r="C381" s="238">
        <f>VLOOKUP(Y381,'個票データ(男子)'!$A:$J,5,0)</f>
        <v>0</v>
      </c>
      <c r="D381" s="238"/>
      <c r="E381" s="238"/>
      <c r="F381" s="237" t="s">
        <v>18</v>
      </c>
      <c r="G381" s="237"/>
      <c r="H381" s="239">
        <f>VLOOKUP(Y381,'個票データ(男子)'!$A:$J,6,0)</f>
        <v>0</v>
      </c>
      <c r="I381" s="239"/>
      <c r="J381" s="239"/>
      <c r="K381" s="7"/>
      <c r="L381" s="8"/>
      <c r="M381" s="237" t="s">
        <v>12</v>
      </c>
      <c r="N381" s="237"/>
      <c r="O381" s="238">
        <f>VLOOKUP(AA381,'個票データ(男子)'!$A:$J,7,0)</f>
        <v>0</v>
      </c>
      <c r="P381" s="238"/>
      <c r="Q381" s="238"/>
      <c r="R381" s="237" t="s">
        <v>18</v>
      </c>
      <c r="S381" s="237"/>
      <c r="T381" s="239">
        <f>VLOOKUP(AA381,'個票データ(男子)'!$A:$J,8,0)</f>
        <v>0</v>
      </c>
      <c r="U381" s="239"/>
      <c r="V381" s="239"/>
      <c r="W381" s="7"/>
      <c r="Y381" s="9">
        <f t="shared" ref="Y381" si="148">Y376+1</f>
        <v>77</v>
      </c>
      <c r="AA381" s="9">
        <f t="shared" ref="AA381" si="149">AA376+1</f>
        <v>77</v>
      </c>
    </row>
    <row r="382" spans="1:27">
      <c r="A382" s="237" t="s">
        <v>19</v>
      </c>
      <c r="B382" s="237"/>
      <c r="C382" s="237" t="s">
        <v>1</v>
      </c>
      <c r="D382" s="237"/>
      <c r="E382" s="237"/>
      <c r="F382" s="237" t="s">
        <v>21</v>
      </c>
      <c r="G382" s="237"/>
      <c r="H382" s="237" t="s">
        <v>22</v>
      </c>
      <c r="I382" s="237"/>
      <c r="J382" s="237"/>
      <c r="K382" s="7"/>
      <c r="L382" s="8"/>
      <c r="M382" s="237" t="s">
        <v>19</v>
      </c>
      <c r="N382" s="237"/>
      <c r="O382" s="237" t="s">
        <v>1</v>
      </c>
      <c r="P382" s="237"/>
      <c r="Q382" s="237"/>
      <c r="R382" s="237" t="s">
        <v>21</v>
      </c>
      <c r="S382" s="237"/>
      <c r="T382" s="237" t="s">
        <v>22</v>
      </c>
      <c r="U382" s="237"/>
      <c r="V382" s="237"/>
      <c r="W382" s="7"/>
    </row>
    <row r="383" spans="1:27" ht="22" customHeight="1">
      <c r="A383" s="237" t="str">
        <f>VLOOKUP(Y381,'個票データ(男子)'!$A:$J,2,0)</f>
        <v/>
      </c>
      <c r="B383" s="237"/>
      <c r="C383" s="237" t="str">
        <f>VLOOKUP(Y381,'個票データ(男子)'!$A:$J,3,0)</f>
        <v/>
      </c>
      <c r="D383" s="237"/>
      <c r="E383" s="237"/>
      <c r="F383" s="237" t="str">
        <f>VLOOKUP(Y381,'個票データ(男子)'!$A:$J,4,0)</f>
        <v/>
      </c>
      <c r="G383" s="237"/>
      <c r="H383" s="237">
        <f>'一覧表(男子)'!$C$6</f>
        <v>0</v>
      </c>
      <c r="I383" s="237"/>
      <c r="J383" s="237"/>
      <c r="K383" s="7"/>
      <c r="L383" s="8"/>
      <c r="M383" s="237" t="str">
        <f>VLOOKUP(AA381,'個票データ(男子)'!$A:$J,2,0)</f>
        <v/>
      </c>
      <c r="N383" s="237"/>
      <c r="O383" s="237" t="str">
        <f>VLOOKUP(AA381,'個票データ(男子)'!$A:$J,3,0)</f>
        <v/>
      </c>
      <c r="P383" s="237"/>
      <c r="Q383" s="237"/>
      <c r="R383" s="237" t="str">
        <f>VLOOKUP(AA381,'個票データ(男子)'!$A:$J,4,0)</f>
        <v/>
      </c>
      <c r="S383" s="237"/>
      <c r="T383" s="237">
        <f>'一覧表(男子)'!$C$6</f>
        <v>0</v>
      </c>
      <c r="U383" s="237"/>
      <c r="V383" s="237"/>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37" t="s">
        <v>12</v>
      </c>
      <c r="B386" s="237"/>
      <c r="C386" s="238">
        <f>VLOOKUP(Y386,'個票データ(男子)'!$A:$J,5,0)</f>
        <v>0</v>
      </c>
      <c r="D386" s="238"/>
      <c r="E386" s="238"/>
      <c r="F386" s="237" t="s">
        <v>18</v>
      </c>
      <c r="G386" s="237"/>
      <c r="H386" s="239">
        <f>VLOOKUP(Y386,'個票データ(男子)'!$A:$J,6,0)</f>
        <v>0</v>
      </c>
      <c r="I386" s="239"/>
      <c r="J386" s="239"/>
      <c r="K386" s="7"/>
      <c r="L386" s="8"/>
      <c r="M386" s="237" t="s">
        <v>12</v>
      </c>
      <c r="N386" s="237"/>
      <c r="O386" s="238">
        <f>VLOOKUP(AA386,'個票データ(男子)'!$A:$J,7,0)</f>
        <v>0</v>
      </c>
      <c r="P386" s="238"/>
      <c r="Q386" s="238"/>
      <c r="R386" s="237" t="s">
        <v>18</v>
      </c>
      <c r="S386" s="237"/>
      <c r="T386" s="239">
        <f>VLOOKUP(AA386,'個票データ(男子)'!$A:$J,8,0)</f>
        <v>0</v>
      </c>
      <c r="U386" s="239"/>
      <c r="V386" s="239"/>
      <c r="W386" s="7"/>
      <c r="Y386" s="9">
        <f t="shared" ref="Y386" si="150">Y381+1</f>
        <v>78</v>
      </c>
      <c r="AA386" s="9">
        <f t="shared" ref="AA386" si="151">AA381+1</f>
        <v>78</v>
      </c>
    </row>
    <row r="387" spans="1:27">
      <c r="A387" s="237" t="s">
        <v>19</v>
      </c>
      <c r="B387" s="237"/>
      <c r="C387" s="237" t="s">
        <v>1</v>
      </c>
      <c r="D387" s="237"/>
      <c r="E387" s="237"/>
      <c r="F387" s="237" t="s">
        <v>21</v>
      </c>
      <c r="G387" s="237"/>
      <c r="H387" s="237" t="s">
        <v>22</v>
      </c>
      <c r="I387" s="237"/>
      <c r="J387" s="237"/>
      <c r="K387" s="7"/>
      <c r="L387" s="8"/>
      <c r="M387" s="237" t="s">
        <v>19</v>
      </c>
      <c r="N387" s="237"/>
      <c r="O387" s="237" t="s">
        <v>1</v>
      </c>
      <c r="P387" s="237"/>
      <c r="Q387" s="237"/>
      <c r="R387" s="237" t="s">
        <v>21</v>
      </c>
      <c r="S387" s="237"/>
      <c r="T387" s="237" t="s">
        <v>22</v>
      </c>
      <c r="U387" s="237"/>
      <c r="V387" s="237"/>
      <c r="W387" s="7"/>
    </row>
    <row r="388" spans="1:27" ht="22" customHeight="1">
      <c r="A388" s="237" t="str">
        <f>VLOOKUP(Y386,'個票データ(男子)'!$A:$J,2,0)</f>
        <v/>
      </c>
      <c r="B388" s="237"/>
      <c r="C388" s="237" t="str">
        <f>VLOOKUP(Y386,'個票データ(男子)'!$A:$J,3,0)</f>
        <v/>
      </c>
      <c r="D388" s="237"/>
      <c r="E388" s="237"/>
      <c r="F388" s="237" t="str">
        <f>VLOOKUP(Y386,'個票データ(男子)'!$A:$J,4,0)</f>
        <v/>
      </c>
      <c r="G388" s="237"/>
      <c r="H388" s="237">
        <f>'一覧表(男子)'!$C$6</f>
        <v>0</v>
      </c>
      <c r="I388" s="237"/>
      <c r="J388" s="237"/>
      <c r="K388" s="7"/>
      <c r="L388" s="8"/>
      <c r="M388" s="237" t="str">
        <f>VLOOKUP(AA386,'個票データ(男子)'!$A:$J,2,0)</f>
        <v/>
      </c>
      <c r="N388" s="237"/>
      <c r="O388" s="237" t="str">
        <f>VLOOKUP(AA386,'個票データ(男子)'!$A:$J,3,0)</f>
        <v/>
      </c>
      <c r="P388" s="237"/>
      <c r="Q388" s="237"/>
      <c r="R388" s="237" t="str">
        <f>VLOOKUP(AA386,'個票データ(男子)'!$A:$J,4,0)</f>
        <v/>
      </c>
      <c r="S388" s="237"/>
      <c r="T388" s="237">
        <f>'一覧表(男子)'!$C$6</f>
        <v>0</v>
      </c>
      <c r="U388" s="237"/>
      <c r="V388" s="237"/>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37" t="s">
        <v>12</v>
      </c>
      <c r="B391" s="237"/>
      <c r="C391" s="238">
        <f>VLOOKUP(Y391,'個票データ(男子)'!$A:$J,5,0)</f>
        <v>0</v>
      </c>
      <c r="D391" s="238"/>
      <c r="E391" s="238"/>
      <c r="F391" s="237" t="s">
        <v>18</v>
      </c>
      <c r="G391" s="237"/>
      <c r="H391" s="239">
        <f>VLOOKUP(Y391,'個票データ(男子)'!$A:$J,6,0)</f>
        <v>0</v>
      </c>
      <c r="I391" s="239"/>
      <c r="J391" s="239"/>
      <c r="K391" s="7"/>
      <c r="L391" s="8"/>
      <c r="M391" s="237" t="s">
        <v>12</v>
      </c>
      <c r="N391" s="237"/>
      <c r="O391" s="238">
        <f>VLOOKUP(AA391,'個票データ(男子)'!$A:$J,7,0)</f>
        <v>0</v>
      </c>
      <c r="P391" s="238"/>
      <c r="Q391" s="238"/>
      <c r="R391" s="237" t="s">
        <v>18</v>
      </c>
      <c r="S391" s="237"/>
      <c r="T391" s="239">
        <f>VLOOKUP(AA391,'個票データ(男子)'!$A:$J,8,0)</f>
        <v>0</v>
      </c>
      <c r="U391" s="239"/>
      <c r="V391" s="239"/>
      <c r="W391" s="7"/>
      <c r="Y391" s="9">
        <f t="shared" ref="Y391" si="152">Y386+1</f>
        <v>79</v>
      </c>
      <c r="AA391" s="9">
        <f t="shared" ref="AA391" si="153">AA386+1</f>
        <v>79</v>
      </c>
    </row>
    <row r="392" spans="1:27">
      <c r="A392" s="237" t="s">
        <v>19</v>
      </c>
      <c r="B392" s="237"/>
      <c r="C392" s="237" t="s">
        <v>1</v>
      </c>
      <c r="D392" s="237"/>
      <c r="E392" s="237"/>
      <c r="F392" s="237" t="s">
        <v>21</v>
      </c>
      <c r="G392" s="237"/>
      <c r="H392" s="237" t="s">
        <v>22</v>
      </c>
      <c r="I392" s="237"/>
      <c r="J392" s="237"/>
      <c r="K392" s="7"/>
      <c r="L392" s="8"/>
      <c r="M392" s="237" t="s">
        <v>19</v>
      </c>
      <c r="N392" s="237"/>
      <c r="O392" s="237" t="s">
        <v>1</v>
      </c>
      <c r="P392" s="237"/>
      <c r="Q392" s="237"/>
      <c r="R392" s="237" t="s">
        <v>21</v>
      </c>
      <c r="S392" s="237"/>
      <c r="T392" s="237" t="s">
        <v>22</v>
      </c>
      <c r="U392" s="237"/>
      <c r="V392" s="237"/>
      <c r="W392" s="7"/>
    </row>
    <row r="393" spans="1:27" ht="22" customHeight="1">
      <c r="A393" s="237" t="str">
        <f>VLOOKUP(Y391,'個票データ(男子)'!$A:$J,2,0)</f>
        <v/>
      </c>
      <c r="B393" s="237"/>
      <c r="C393" s="237" t="str">
        <f>VLOOKUP(Y391,'個票データ(男子)'!$A:$J,3,0)</f>
        <v/>
      </c>
      <c r="D393" s="237"/>
      <c r="E393" s="237"/>
      <c r="F393" s="237" t="str">
        <f>VLOOKUP(Y391,'個票データ(男子)'!$A:$J,4,0)</f>
        <v/>
      </c>
      <c r="G393" s="237"/>
      <c r="H393" s="237">
        <f>'一覧表(男子)'!$C$6</f>
        <v>0</v>
      </c>
      <c r="I393" s="237"/>
      <c r="J393" s="237"/>
      <c r="K393" s="7"/>
      <c r="L393" s="8"/>
      <c r="M393" s="237" t="str">
        <f>VLOOKUP(AA391,'個票データ(男子)'!$A:$J,2,0)</f>
        <v/>
      </c>
      <c r="N393" s="237"/>
      <c r="O393" s="237" t="str">
        <f>VLOOKUP(AA391,'個票データ(男子)'!$A:$J,3,0)</f>
        <v/>
      </c>
      <c r="P393" s="237"/>
      <c r="Q393" s="237"/>
      <c r="R393" s="237" t="str">
        <f>VLOOKUP(AA391,'個票データ(男子)'!$A:$J,4,0)</f>
        <v/>
      </c>
      <c r="S393" s="237"/>
      <c r="T393" s="237">
        <f>'一覧表(男子)'!$C$6</f>
        <v>0</v>
      </c>
      <c r="U393" s="237"/>
      <c r="V393" s="237"/>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37" t="s">
        <v>12</v>
      </c>
      <c r="B396" s="237"/>
      <c r="C396" s="238">
        <f>VLOOKUP(Y396,'個票データ(男子)'!$A:$J,5,0)</f>
        <v>0</v>
      </c>
      <c r="D396" s="238"/>
      <c r="E396" s="238"/>
      <c r="F396" s="237" t="s">
        <v>18</v>
      </c>
      <c r="G396" s="237"/>
      <c r="H396" s="239">
        <f>VLOOKUP(Y396,'個票データ(男子)'!$A:$J,6,0)</f>
        <v>0</v>
      </c>
      <c r="I396" s="239"/>
      <c r="J396" s="239"/>
      <c r="K396" s="7"/>
      <c r="L396" s="8"/>
      <c r="M396" s="237" t="s">
        <v>12</v>
      </c>
      <c r="N396" s="237"/>
      <c r="O396" s="238">
        <f>VLOOKUP(AA396,'個票データ(男子)'!$A:$J,7,0)</f>
        <v>0</v>
      </c>
      <c r="P396" s="238"/>
      <c r="Q396" s="238"/>
      <c r="R396" s="237" t="s">
        <v>18</v>
      </c>
      <c r="S396" s="237"/>
      <c r="T396" s="239">
        <f>VLOOKUP(AA396,'個票データ(男子)'!$A:$J,8,0)</f>
        <v>0</v>
      </c>
      <c r="U396" s="239"/>
      <c r="V396" s="239"/>
      <c r="W396" s="7"/>
      <c r="Y396" s="9">
        <f t="shared" ref="Y396" si="154">Y391+1</f>
        <v>80</v>
      </c>
      <c r="AA396" s="9">
        <f t="shared" ref="AA396" si="155">AA391+1</f>
        <v>80</v>
      </c>
    </row>
    <row r="397" spans="1:27">
      <c r="A397" s="237" t="s">
        <v>19</v>
      </c>
      <c r="B397" s="237"/>
      <c r="C397" s="237" t="s">
        <v>1</v>
      </c>
      <c r="D397" s="237"/>
      <c r="E397" s="237"/>
      <c r="F397" s="237" t="s">
        <v>21</v>
      </c>
      <c r="G397" s="237"/>
      <c r="H397" s="237" t="s">
        <v>22</v>
      </c>
      <c r="I397" s="237"/>
      <c r="J397" s="237"/>
      <c r="K397" s="7"/>
      <c r="L397" s="8"/>
      <c r="M397" s="237" t="s">
        <v>19</v>
      </c>
      <c r="N397" s="237"/>
      <c r="O397" s="237" t="s">
        <v>1</v>
      </c>
      <c r="P397" s="237"/>
      <c r="Q397" s="237"/>
      <c r="R397" s="237" t="s">
        <v>21</v>
      </c>
      <c r="S397" s="237"/>
      <c r="T397" s="237" t="s">
        <v>22</v>
      </c>
      <c r="U397" s="237"/>
      <c r="V397" s="237"/>
      <c r="W397" s="7"/>
    </row>
    <row r="398" spans="1:27" ht="22" customHeight="1">
      <c r="A398" s="237" t="str">
        <f>VLOOKUP(Y396,'個票データ(男子)'!$A:$J,2,0)</f>
        <v/>
      </c>
      <c r="B398" s="237"/>
      <c r="C398" s="237" t="str">
        <f>VLOOKUP(Y396,'個票データ(男子)'!$A:$J,3,0)</f>
        <v/>
      </c>
      <c r="D398" s="237"/>
      <c r="E398" s="237"/>
      <c r="F398" s="237" t="str">
        <f>VLOOKUP(Y396,'個票データ(男子)'!$A:$J,4,0)</f>
        <v/>
      </c>
      <c r="G398" s="237"/>
      <c r="H398" s="237">
        <f>'一覧表(男子)'!$C$6</f>
        <v>0</v>
      </c>
      <c r="I398" s="237"/>
      <c r="J398" s="237"/>
      <c r="K398" s="7"/>
      <c r="L398" s="8"/>
      <c r="M398" s="237" t="str">
        <f>VLOOKUP(AA396,'個票データ(男子)'!$A:$J,2,0)</f>
        <v/>
      </c>
      <c r="N398" s="237"/>
      <c r="O398" s="237" t="str">
        <f>VLOOKUP(AA396,'個票データ(男子)'!$A:$J,3,0)</f>
        <v/>
      </c>
      <c r="P398" s="237"/>
      <c r="Q398" s="237"/>
      <c r="R398" s="237" t="str">
        <f>VLOOKUP(AA396,'個票データ(男子)'!$A:$J,4,0)</f>
        <v/>
      </c>
      <c r="S398" s="237"/>
      <c r="T398" s="237">
        <f>'一覧表(男子)'!$C$6</f>
        <v>0</v>
      </c>
      <c r="U398" s="237"/>
      <c r="V398" s="237"/>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37" t="s">
        <v>12</v>
      </c>
      <c r="B401" s="237"/>
      <c r="C401" s="238">
        <f>VLOOKUP(Y401,'個票データ(男子)'!$A:$J,5,0)</f>
        <v>0</v>
      </c>
      <c r="D401" s="238"/>
      <c r="E401" s="238"/>
      <c r="F401" s="237" t="s">
        <v>18</v>
      </c>
      <c r="G401" s="237"/>
      <c r="H401" s="239">
        <f>VLOOKUP(Y401,'個票データ(男子)'!$A:$J,6,0)</f>
        <v>0</v>
      </c>
      <c r="I401" s="239"/>
      <c r="J401" s="239"/>
      <c r="K401" s="7"/>
      <c r="L401" s="8"/>
      <c r="M401" s="237" t="s">
        <v>12</v>
      </c>
      <c r="N401" s="237"/>
      <c r="O401" s="238">
        <f>VLOOKUP(AA401,'個票データ(男子)'!$A:$J,7,0)</f>
        <v>0</v>
      </c>
      <c r="P401" s="238"/>
      <c r="Q401" s="238"/>
      <c r="R401" s="237" t="s">
        <v>18</v>
      </c>
      <c r="S401" s="237"/>
      <c r="T401" s="239">
        <f>VLOOKUP(AA401,'個票データ(男子)'!$A:$J,8,0)</f>
        <v>0</v>
      </c>
      <c r="U401" s="239"/>
      <c r="V401" s="239"/>
      <c r="W401" s="7"/>
      <c r="Y401" s="9">
        <f t="shared" ref="Y401" si="156">Y396+1</f>
        <v>81</v>
      </c>
      <c r="AA401" s="9">
        <f t="shared" ref="AA401" si="157">AA396+1</f>
        <v>81</v>
      </c>
    </row>
    <row r="402" spans="1:27">
      <c r="A402" s="237" t="s">
        <v>19</v>
      </c>
      <c r="B402" s="237"/>
      <c r="C402" s="237" t="s">
        <v>1</v>
      </c>
      <c r="D402" s="237"/>
      <c r="E402" s="237"/>
      <c r="F402" s="237" t="s">
        <v>21</v>
      </c>
      <c r="G402" s="237"/>
      <c r="H402" s="237" t="s">
        <v>22</v>
      </c>
      <c r="I402" s="237"/>
      <c r="J402" s="237"/>
      <c r="K402" s="7"/>
      <c r="L402" s="8"/>
      <c r="M402" s="237" t="s">
        <v>19</v>
      </c>
      <c r="N402" s="237"/>
      <c r="O402" s="237" t="s">
        <v>1</v>
      </c>
      <c r="P402" s="237"/>
      <c r="Q402" s="237"/>
      <c r="R402" s="237" t="s">
        <v>21</v>
      </c>
      <c r="S402" s="237"/>
      <c r="T402" s="237" t="s">
        <v>22</v>
      </c>
      <c r="U402" s="237"/>
      <c r="V402" s="237"/>
      <c r="W402" s="7"/>
    </row>
    <row r="403" spans="1:27" ht="22" customHeight="1">
      <c r="A403" s="237" t="str">
        <f>VLOOKUP(Y401,'個票データ(男子)'!$A:$J,2,0)</f>
        <v/>
      </c>
      <c r="B403" s="237"/>
      <c r="C403" s="237" t="str">
        <f>VLOOKUP(Y401,'個票データ(男子)'!$A:$J,3,0)</f>
        <v/>
      </c>
      <c r="D403" s="237"/>
      <c r="E403" s="237"/>
      <c r="F403" s="237" t="str">
        <f>VLOOKUP(Y401,'個票データ(男子)'!$A:$J,4,0)</f>
        <v/>
      </c>
      <c r="G403" s="237"/>
      <c r="H403" s="237">
        <f>'一覧表(男子)'!$C$6</f>
        <v>0</v>
      </c>
      <c r="I403" s="237"/>
      <c r="J403" s="237"/>
      <c r="K403" s="7"/>
      <c r="L403" s="8"/>
      <c r="M403" s="237" t="str">
        <f>VLOOKUP(AA401,'個票データ(男子)'!$A:$J,2,0)</f>
        <v/>
      </c>
      <c r="N403" s="237"/>
      <c r="O403" s="237" t="str">
        <f>VLOOKUP(AA401,'個票データ(男子)'!$A:$J,3,0)</f>
        <v/>
      </c>
      <c r="P403" s="237"/>
      <c r="Q403" s="237"/>
      <c r="R403" s="237" t="str">
        <f>VLOOKUP(AA401,'個票データ(男子)'!$A:$J,4,0)</f>
        <v/>
      </c>
      <c r="S403" s="237"/>
      <c r="T403" s="237">
        <f>'一覧表(男子)'!$C$6</f>
        <v>0</v>
      </c>
      <c r="U403" s="237"/>
      <c r="V403" s="237"/>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37" t="s">
        <v>12</v>
      </c>
      <c r="B406" s="237"/>
      <c r="C406" s="238">
        <f>VLOOKUP(Y406,'個票データ(男子)'!$A:$J,5,0)</f>
        <v>0</v>
      </c>
      <c r="D406" s="238"/>
      <c r="E406" s="238"/>
      <c r="F406" s="237" t="s">
        <v>18</v>
      </c>
      <c r="G406" s="237"/>
      <c r="H406" s="239">
        <f>VLOOKUP(Y406,'個票データ(男子)'!$A:$J,6,0)</f>
        <v>0</v>
      </c>
      <c r="I406" s="239"/>
      <c r="J406" s="239"/>
      <c r="K406" s="7"/>
      <c r="L406" s="8"/>
      <c r="M406" s="237" t="s">
        <v>12</v>
      </c>
      <c r="N406" s="237"/>
      <c r="O406" s="238">
        <f>VLOOKUP(AA406,'個票データ(男子)'!$A:$J,7,0)</f>
        <v>0</v>
      </c>
      <c r="P406" s="238"/>
      <c r="Q406" s="238"/>
      <c r="R406" s="237" t="s">
        <v>18</v>
      </c>
      <c r="S406" s="237"/>
      <c r="T406" s="239">
        <f>VLOOKUP(AA406,'個票データ(男子)'!$A:$J,8,0)</f>
        <v>0</v>
      </c>
      <c r="U406" s="239"/>
      <c r="V406" s="239"/>
      <c r="W406" s="7"/>
      <c r="Y406" s="9">
        <f t="shared" ref="Y406" si="158">Y401+1</f>
        <v>82</v>
      </c>
      <c r="AA406" s="9">
        <f t="shared" ref="AA406" si="159">AA401+1</f>
        <v>82</v>
      </c>
    </row>
    <row r="407" spans="1:27">
      <c r="A407" s="237" t="s">
        <v>19</v>
      </c>
      <c r="B407" s="237"/>
      <c r="C407" s="237" t="s">
        <v>1</v>
      </c>
      <c r="D407" s="237"/>
      <c r="E407" s="237"/>
      <c r="F407" s="237" t="s">
        <v>21</v>
      </c>
      <c r="G407" s="237"/>
      <c r="H407" s="237" t="s">
        <v>22</v>
      </c>
      <c r="I407" s="237"/>
      <c r="J407" s="237"/>
      <c r="K407" s="7"/>
      <c r="L407" s="8"/>
      <c r="M407" s="237" t="s">
        <v>19</v>
      </c>
      <c r="N407" s="237"/>
      <c r="O407" s="237" t="s">
        <v>1</v>
      </c>
      <c r="P407" s="237"/>
      <c r="Q407" s="237"/>
      <c r="R407" s="237" t="s">
        <v>21</v>
      </c>
      <c r="S407" s="237"/>
      <c r="T407" s="237" t="s">
        <v>22</v>
      </c>
      <c r="U407" s="237"/>
      <c r="V407" s="237"/>
      <c r="W407" s="7"/>
    </row>
    <row r="408" spans="1:27" ht="22" customHeight="1">
      <c r="A408" s="237" t="str">
        <f>VLOOKUP(Y406,'個票データ(男子)'!$A:$J,2,0)</f>
        <v/>
      </c>
      <c r="B408" s="237"/>
      <c r="C408" s="237" t="str">
        <f>VLOOKUP(Y406,'個票データ(男子)'!$A:$J,3,0)</f>
        <v/>
      </c>
      <c r="D408" s="237"/>
      <c r="E408" s="237"/>
      <c r="F408" s="237" t="str">
        <f>VLOOKUP(Y406,'個票データ(男子)'!$A:$J,4,0)</f>
        <v/>
      </c>
      <c r="G408" s="237"/>
      <c r="H408" s="237">
        <f>'一覧表(男子)'!$C$6</f>
        <v>0</v>
      </c>
      <c r="I408" s="237"/>
      <c r="J408" s="237"/>
      <c r="K408" s="7"/>
      <c r="L408" s="8"/>
      <c r="M408" s="237" t="str">
        <f>VLOOKUP(AA406,'個票データ(男子)'!$A:$J,2,0)</f>
        <v/>
      </c>
      <c r="N408" s="237"/>
      <c r="O408" s="237" t="str">
        <f>VLOOKUP(AA406,'個票データ(男子)'!$A:$J,3,0)</f>
        <v/>
      </c>
      <c r="P408" s="237"/>
      <c r="Q408" s="237"/>
      <c r="R408" s="237" t="str">
        <f>VLOOKUP(AA406,'個票データ(男子)'!$A:$J,4,0)</f>
        <v/>
      </c>
      <c r="S408" s="237"/>
      <c r="T408" s="237">
        <f>'一覧表(男子)'!$C$6</f>
        <v>0</v>
      </c>
      <c r="U408" s="237"/>
      <c r="V408" s="237"/>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37" t="s">
        <v>12</v>
      </c>
      <c r="B411" s="237"/>
      <c r="C411" s="238">
        <f>VLOOKUP(Y411,'個票データ(男子)'!$A:$J,5,0)</f>
        <v>0</v>
      </c>
      <c r="D411" s="238"/>
      <c r="E411" s="238"/>
      <c r="F411" s="237" t="s">
        <v>18</v>
      </c>
      <c r="G411" s="237"/>
      <c r="H411" s="239">
        <f>VLOOKUP(Y411,'個票データ(男子)'!$A:$J,6,0)</f>
        <v>0</v>
      </c>
      <c r="I411" s="239"/>
      <c r="J411" s="239"/>
      <c r="K411" s="7"/>
      <c r="L411" s="8"/>
      <c r="M411" s="237" t="s">
        <v>12</v>
      </c>
      <c r="N411" s="237"/>
      <c r="O411" s="238">
        <f>VLOOKUP(AA411,'個票データ(男子)'!$A:$J,7,0)</f>
        <v>0</v>
      </c>
      <c r="P411" s="238"/>
      <c r="Q411" s="238"/>
      <c r="R411" s="237" t="s">
        <v>18</v>
      </c>
      <c r="S411" s="237"/>
      <c r="T411" s="239">
        <f>VLOOKUP(AA411,'個票データ(男子)'!$A:$J,8,0)</f>
        <v>0</v>
      </c>
      <c r="U411" s="239"/>
      <c r="V411" s="239"/>
      <c r="W411" s="7"/>
      <c r="Y411" s="9">
        <f t="shared" ref="Y411" si="160">Y406+1</f>
        <v>83</v>
      </c>
      <c r="AA411" s="9">
        <f t="shared" ref="AA411" si="161">AA406+1</f>
        <v>83</v>
      </c>
    </row>
    <row r="412" spans="1:27">
      <c r="A412" s="237" t="s">
        <v>19</v>
      </c>
      <c r="B412" s="237"/>
      <c r="C412" s="237" t="s">
        <v>1</v>
      </c>
      <c r="D412" s="237"/>
      <c r="E412" s="237"/>
      <c r="F412" s="237" t="s">
        <v>21</v>
      </c>
      <c r="G412" s="237"/>
      <c r="H412" s="237" t="s">
        <v>22</v>
      </c>
      <c r="I412" s="237"/>
      <c r="J412" s="237"/>
      <c r="K412" s="7"/>
      <c r="L412" s="8"/>
      <c r="M412" s="237" t="s">
        <v>19</v>
      </c>
      <c r="N412" s="237"/>
      <c r="O412" s="237" t="s">
        <v>1</v>
      </c>
      <c r="P412" s="237"/>
      <c r="Q412" s="237"/>
      <c r="R412" s="237" t="s">
        <v>21</v>
      </c>
      <c r="S412" s="237"/>
      <c r="T412" s="237" t="s">
        <v>22</v>
      </c>
      <c r="U412" s="237"/>
      <c r="V412" s="237"/>
      <c r="W412" s="7"/>
    </row>
    <row r="413" spans="1:27" ht="22" customHeight="1">
      <c r="A413" s="237" t="str">
        <f>VLOOKUP(Y411,'個票データ(男子)'!$A:$J,2,0)</f>
        <v/>
      </c>
      <c r="B413" s="237"/>
      <c r="C413" s="237" t="str">
        <f>VLOOKUP(Y411,'個票データ(男子)'!$A:$J,3,0)</f>
        <v/>
      </c>
      <c r="D413" s="237"/>
      <c r="E413" s="237"/>
      <c r="F413" s="237" t="str">
        <f>VLOOKUP(Y411,'個票データ(男子)'!$A:$J,4,0)</f>
        <v/>
      </c>
      <c r="G413" s="237"/>
      <c r="H413" s="237">
        <f>'一覧表(男子)'!$C$6</f>
        <v>0</v>
      </c>
      <c r="I413" s="237"/>
      <c r="J413" s="237"/>
      <c r="K413" s="7"/>
      <c r="L413" s="8"/>
      <c r="M413" s="237" t="str">
        <f>VLOOKUP(AA411,'個票データ(男子)'!$A:$J,2,0)</f>
        <v/>
      </c>
      <c r="N413" s="237"/>
      <c r="O413" s="237" t="str">
        <f>VLOOKUP(AA411,'個票データ(男子)'!$A:$J,3,0)</f>
        <v/>
      </c>
      <c r="P413" s="237"/>
      <c r="Q413" s="237"/>
      <c r="R413" s="237" t="str">
        <f>VLOOKUP(AA411,'個票データ(男子)'!$A:$J,4,0)</f>
        <v/>
      </c>
      <c r="S413" s="237"/>
      <c r="T413" s="237">
        <f>'一覧表(男子)'!$C$6</f>
        <v>0</v>
      </c>
      <c r="U413" s="237"/>
      <c r="V413" s="237"/>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37" t="s">
        <v>12</v>
      </c>
      <c r="B416" s="237"/>
      <c r="C416" s="238">
        <f>VLOOKUP(Y416,'個票データ(男子)'!$A:$J,5,0)</f>
        <v>0</v>
      </c>
      <c r="D416" s="238"/>
      <c r="E416" s="238"/>
      <c r="F416" s="237" t="s">
        <v>18</v>
      </c>
      <c r="G416" s="237"/>
      <c r="H416" s="239">
        <f>VLOOKUP(Y416,'個票データ(男子)'!$A:$J,6,0)</f>
        <v>0</v>
      </c>
      <c r="I416" s="239"/>
      <c r="J416" s="239"/>
      <c r="K416" s="7"/>
      <c r="L416" s="8"/>
      <c r="M416" s="237" t="s">
        <v>12</v>
      </c>
      <c r="N416" s="237"/>
      <c r="O416" s="238">
        <f>VLOOKUP(AA416,'個票データ(男子)'!$A:$J,7,0)</f>
        <v>0</v>
      </c>
      <c r="P416" s="238"/>
      <c r="Q416" s="238"/>
      <c r="R416" s="237" t="s">
        <v>18</v>
      </c>
      <c r="S416" s="237"/>
      <c r="T416" s="239">
        <f>VLOOKUP(AA416,'個票データ(男子)'!$A:$J,8,0)</f>
        <v>0</v>
      </c>
      <c r="U416" s="239"/>
      <c r="V416" s="239"/>
      <c r="W416" s="7"/>
      <c r="Y416" s="9">
        <f t="shared" ref="Y416" si="162">Y411+1</f>
        <v>84</v>
      </c>
      <c r="AA416" s="9">
        <f t="shared" ref="AA416" si="163">AA411+1</f>
        <v>84</v>
      </c>
    </row>
    <row r="417" spans="1:27">
      <c r="A417" s="237" t="s">
        <v>19</v>
      </c>
      <c r="B417" s="237"/>
      <c r="C417" s="237" t="s">
        <v>1</v>
      </c>
      <c r="D417" s="237"/>
      <c r="E417" s="237"/>
      <c r="F417" s="237" t="s">
        <v>21</v>
      </c>
      <c r="G417" s="237"/>
      <c r="H417" s="237" t="s">
        <v>22</v>
      </c>
      <c r="I417" s="237"/>
      <c r="J417" s="237"/>
      <c r="K417" s="7"/>
      <c r="L417" s="8"/>
      <c r="M417" s="237" t="s">
        <v>19</v>
      </c>
      <c r="N417" s="237"/>
      <c r="O417" s="237" t="s">
        <v>1</v>
      </c>
      <c r="P417" s="237"/>
      <c r="Q417" s="237"/>
      <c r="R417" s="237" t="s">
        <v>21</v>
      </c>
      <c r="S417" s="237"/>
      <c r="T417" s="237" t="s">
        <v>22</v>
      </c>
      <c r="U417" s="237"/>
      <c r="V417" s="237"/>
      <c r="W417" s="7"/>
    </row>
    <row r="418" spans="1:27" ht="22" customHeight="1">
      <c r="A418" s="237" t="str">
        <f>VLOOKUP(Y416,'個票データ(男子)'!$A:$J,2,0)</f>
        <v/>
      </c>
      <c r="B418" s="237"/>
      <c r="C418" s="237" t="str">
        <f>VLOOKUP(Y416,'個票データ(男子)'!$A:$J,3,0)</f>
        <v/>
      </c>
      <c r="D418" s="237"/>
      <c r="E418" s="237"/>
      <c r="F418" s="237" t="str">
        <f>VLOOKUP(Y416,'個票データ(男子)'!$A:$J,4,0)</f>
        <v/>
      </c>
      <c r="G418" s="237"/>
      <c r="H418" s="237">
        <f>'一覧表(男子)'!$C$6</f>
        <v>0</v>
      </c>
      <c r="I418" s="237"/>
      <c r="J418" s="237"/>
      <c r="K418" s="7"/>
      <c r="L418" s="8"/>
      <c r="M418" s="237" t="str">
        <f>VLOOKUP(AA416,'個票データ(男子)'!$A:$J,2,0)</f>
        <v/>
      </c>
      <c r="N418" s="237"/>
      <c r="O418" s="237" t="str">
        <f>VLOOKUP(AA416,'個票データ(男子)'!$A:$J,3,0)</f>
        <v/>
      </c>
      <c r="P418" s="237"/>
      <c r="Q418" s="237"/>
      <c r="R418" s="237" t="str">
        <f>VLOOKUP(AA416,'個票データ(男子)'!$A:$J,4,0)</f>
        <v/>
      </c>
      <c r="S418" s="237"/>
      <c r="T418" s="237">
        <f>'一覧表(男子)'!$C$6</f>
        <v>0</v>
      </c>
      <c r="U418" s="237"/>
      <c r="V418" s="237"/>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37" t="s">
        <v>12</v>
      </c>
      <c r="B421" s="237"/>
      <c r="C421" s="238">
        <f>VLOOKUP(Y421,'個票データ(男子)'!$A:$J,5,0)</f>
        <v>0</v>
      </c>
      <c r="D421" s="238"/>
      <c r="E421" s="238"/>
      <c r="F421" s="237" t="s">
        <v>18</v>
      </c>
      <c r="G421" s="237"/>
      <c r="H421" s="239">
        <f>VLOOKUP(Y421,'個票データ(男子)'!$A:$J,6,0)</f>
        <v>0</v>
      </c>
      <c r="I421" s="239"/>
      <c r="J421" s="239"/>
      <c r="K421" s="7"/>
      <c r="L421" s="8"/>
      <c r="M421" s="237" t="s">
        <v>12</v>
      </c>
      <c r="N421" s="237"/>
      <c r="O421" s="238">
        <f>VLOOKUP(AA421,'個票データ(男子)'!$A:$J,7,0)</f>
        <v>0</v>
      </c>
      <c r="P421" s="238"/>
      <c r="Q421" s="238"/>
      <c r="R421" s="237" t="s">
        <v>18</v>
      </c>
      <c r="S421" s="237"/>
      <c r="T421" s="239">
        <f>VLOOKUP(AA421,'個票データ(男子)'!$A:$J,8,0)</f>
        <v>0</v>
      </c>
      <c r="U421" s="239"/>
      <c r="V421" s="239"/>
      <c r="W421" s="7"/>
      <c r="Y421" s="9">
        <f t="shared" ref="Y421" si="164">Y416+1</f>
        <v>85</v>
      </c>
      <c r="AA421" s="9">
        <f t="shared" ref="AA421" si="165">AA416+1</f>
        <v>85</v>
      </c>
    </row>
    <row r="422" spans="1:27">
      <c r="A422" s="237" t="s">
        <v>19</v>
      </c>
      <c r="B422" s="237"/>
      <c r="C422" s="237" t="s">
        <v>1</v>
      </c>
      <c r="D422" s="237"/>
      <c r="E422" s="237"/>
      <c r="F422" s="237" t="s">
        <v>21</v>
      </c>
      <c r="G422" s="237"/>
      <c r="H422" s="237" t="s">
        <v>22</v>
      </c>
      <c r="I422" s="237"/>
      <c r="J422" s="237"/>
      <c r="K422" s="7"/>
      <c r="L422" s="8"/>
      <c r="M422" s="237" t="s">
        <v>19</v>
      </c>
      <c r="N422" s="237"/>
      <c r="O422" s="237" t="s">
        <v>1</v>
      </c>
      <c r="P422" s="237"/>
      <c r="Q422" s="237"/>
      <c r="R422" s="237" t="s">
        <v>21</v>
      </c>
      <c r="S422" s="237"/>
      <c r="T422" s="237" t="s">
        <v>22</v>
      </c>
      <c r="U422" s="237"/>
      <c r="V422" s="237"/>
      <c r="W422" s="7"/>
    </row>
    <row r="423" spans="1:27" ht="22" customHeight="1">
      <c r="A423" s="237" t="str">
        <f>VLOOKUP(Y421,'個票データ(男子)'!$A:$J,2,0)</f>
        <v/>
      </c>
      <c r="B423" s="237"/>
      <c r="C423" s="237" t="str">
        <f>VLOOKUP(Y421,'個票データ(男子)'!$A:$J,3,0)</f>
        <v/>
      </c>
      <c r="D423" s="237"/>
      <c r="E423" s="237"/>
      <c r="F423" s="237" t="str">
        <f>VLOOKUP(Y421,'個票データ(男子)'!$A:$J,4,0)</f>
        <v/>
      </c>
      <c r="G423" s="237"/>
      <c r="H423" s="237">
        <f>'一覧表(男子)'!$C$6</f>
        <v>0</v>
      </c>
      <c r="I423" s="237"/>
      <c r="J423" s="237"/>
      <c r="K423" s="7"/>
      <c r="L423" s="8"/>
      <c r="M423" s="237" t="str">
        <f>VLOOKUP(AA421,'個票データ(男子)'!$A:$J,2,0)</f>
        <v/>
      </c>
      <c r="N423" s="237"/>
      <c r="O423" s="237" t="str">
        <f>VLOOKUP(AA421,'個票データ(男子)'!$A:$J,3,0)</f>
        <v/>
      </c>
      <c r="P423" s="237"/>
      <c r="Q423" s="237"/>
      <c r="R423" s="237" t="str">
        <f>VLOOKUP(AA421,'個票データ(男子)'!$A:$J,4,0)</f>
        <v/>
      </c>
      <c r="S423" s="237"/>
      <c r="T423" s="237">
        <f>'一覧表(男子)'!$C$6</f>
        <v>0</v>
      </c>
      <c r="U423" s="237"/>
      <c r="V423" s="237"/>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37" t="s">
        <v>12</v>
      </c>
      <c r="B426" s="237"/>
      <c r="C426" s="238">
        <f>VLOOKUP(Y426,'個票データ(男子)'!$A:$J,5,0)</f>
        <v>0</v>
      </c>
      <c r="D426" s="238"/>
      <c r="E426" s="238"/>
      <c r="F426" s="237" t="s">
        <v>18</v>
      </c>
      <c r="G426" s="237"/>
      <c r="H426" s="239">
        <f>VLOOKUP(Y426,'個票データ(男子)'!$A:$J,6,0)</f>
        <v>0</v>
      </c>
      <c r="I426" s="239"/>
      <c r="J426" s="239"/>
      <c r="K426" s="7"/>
      <c r="L426" s="8"/>
      <c r="M426" s="237" t="s">
        <v>12</v>
      </c>
      <c r="N426" s="237"/>
      <c r="O426" s="238">
        <f>VLOOKUP(AA426,'個票データ(男子)'!$A:$J,7,0)</f>
        <v>0</v>
      </c>
      <c r="P426" s="238"/>
      <c r="Q426" s="238"/>
      <c r="R426" s="237" t="s">
        <v>18</v>
      </c>
      <c r="S426" s="237"/>
      <c r="T426" s="239">
        <f>VLOOKUP(AA426,'個票データ(男子)'!$A:$J,8,0)</f>
        <v>0</v>
      </c>
      <c r="U426" s="239"/>
      <c r="V426" s="239"/>
      <c r="W426" s="7"/>
      <c r="Y426" s="9">
        <f t="shared" ref="Y426" si="166">Y421+1</f>
        <v>86</v>
      </c>
      <c r="AA426" s="9">
        <f t="shared" ref="AA426" si="167">AA421+1</f>
        <v>86</v>
      </c>
    </row>
    <row r="427" spans="1:27">
      <c r="A427" s="237" t="s">
        <v>19</v>
      </c>
      <c r="B427" s="237"/>
      <c r="C427" s="237" t="s">
        <v>1</v>
      </c>
      <c r="D427" s="237"/>
      <c r="E427" s="237"/>
      <c r="F427" s="237" t="s">
        <v>21</v>
      </c>
      <c r="G427" s="237"/>
      <c r="H427" s="237" t="s">
        <v>22</v>
      </c>
      <c r="I427" s="237"/>
      <c r="J427" s="237"/>
      <c r="K427" s="7"/>
      <c r="L427" s="8"/>
      <c r="M427" s="237" t="s">
        <v>19</v>
      </c>
      <c r="N427" s="237"/>
      <c r="O427" s="237" t="s">
        <v>1</v>
      </c>
      <c r="P427" s="237"/>
      <c r="Q427" s="237"/>
      <c r="R427" s="237" t="s">
        <v>21</v>
      </c>
      <c r="S427" s="237"/>
      <c r="T427" s="237" t="s">
        <v>22</v>
      </c>
      <c r="U427" s="237"/>
      <c r="V427" s="237"/>
      <c r="W427" s="7"/>
    </row>
    <row r="428" spans="1:27" ht="22" customHeight="1">
      <c r="A428" s="237" t="str">
        <f>VLOOKUP(Y426,'個票データ(男子)'!$A:$J,2,0)</f>
        <v/>
      </c>
      <c r="B428" s="237"/>
      <c r="C428" s="237" t="str">
        <f>VLOOKUP(Y426,'個票データ(男子)'!$A:$J,3,0)</f>
        <v/>
      </c>
      <c r="D428" s="237"/>
      <c r="E428" s="237"/>
      <c r="F428" s="237" t="str">
        <f>VLOOKUP(Y426,'個票データ(男子)'!$A:$J,4,0)</f>
        <v/>
      </c>
      <c r="G428" s="237"/>
      <c r="H428" s="237">
        <f>'一覧表(男子)'!$C$6</f>
        <v>0</v>
      </c>
      <c r="I428" s="237"/>
      <c r="J428" s="237"/>
      <c r="K428" s="7"/>
      <c r="L428" s="8"/>
      <c r="M428" s="237" t="str">
        <f>VLOOKUP(AA426,'個票データ(男子)'!$A:$J,2,0)</f>
        <v/>
      </c>
      <c r="N428" s="237"/>
      <c r="O428" s="237" t="str">
        <f>VLOOKUP(AA426,'個票データ(男子)'!$A:$J,3,0)</f>
        <v/>
      </c>
      <c r="P428" s="237"/>
      <c r="Q428" s="237"/>
      <c r="R428" s="237" t="str">
        <f>VLOOKUP(AA426,'個票データ(男子)'!$A:$J,4,0)</f>
        <v/>
      </c>
      <c r="S428" s="237"/>
      <c r="T428" s="237">
        <f>'一覧表(男子)'!$C$6</f>
        <v>0</v>
      </c>
      <c r="U428" s="237"/>
      <c r="V428" s="237"/>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37" t="s">
        <v>12</v>
      </c>
      <c r="B431" s="237"/>
      <c r="C431" s="238">
        <f>VLOOKUP(Y431,'個票データ(男子)'!$A:$J,5,0)</f>
        <v>0</v>
      </c>
      <c r="D431" s="238"/>
      <c r="E431" s="238"/>
      <c r="F431" s="237" t="s">
        <v>18</v>
      </c>
      <c r="G431" s="237"/>
      <c r="H431" s="239">
        <f>VLOOKUP(Y431,'個票データ(男子)'!$A:$J,6,0)</f>
        <v>0</v>
      </c>
      <c r="I431" s="239"/>
      <c r="J431" s="239"/>
      <c r="K431" s="7"/>
      <c r="L431" s="8"/>
      <c r="M431" s="237" t="s">
        <v>12</v>
      </c>
      <c r="N431" s="237"/>
      <c r="O431" s="238">
        <f>VLOOKUP(AA431,'個票データ(男子)'!$A:$J,7,0)</f>
        <v>0</v>
      </c>
      <c r="P431" s="238"/>
      <c r="Q431" s="238"/>
      <c r="R431" s="237" t="s">
        <v>18</v>
      </c>
      <c r="S431" s="237"/>
      <c r="T431" s="239">
        <f>VLOOKUP(AA431,'個票データ(男子)'!$A:$J,8,0)</f>
        <v>0</v>
      </c>
      <c r="U431" s="239"/>
      <c r="V431" s="239"/>
      <c r="W431" s="7"/>
      <c r="Y431" s="9">
        <f t="shared" ref="Y431" si="168">Y426+1</f>
        <v>87</v>
      </c>
      <c r="AA431" s="9">
        <f t="shared" ref="AA431" si="169">AA426+1</f>
        <v>87</v>
      </c>
    </row>
    <row r="432" spans="1:27">
      <c r="A432" s="237" t="s">
        <v>19</v>
      </c>
      <c r="B432" s="237"/>
      <c r="C432" s="237" t="s">
        <v>1</v>
      </c>
      <c r="D432" s="237"/>
      <c r="E432" s="237"/>
      <c r="F432" s="237" t="s">
        <v>21</v>
      </c>
      <c r="G432" s="237"/>
      <c r="H432" s="237" t="s">
        <v>22</v>
      </c>
      <c r="I432" s="237"/>
      <c r="J432" s="237"/>
      <c r="K432" s="7"/>
      <c r="L432" s="8"/>
      <c r="M432" s="237" t="s">
        <v>19</v>
      </c>
      <c r="N432" s="237"/>
      <c r="O432" s="237" t="s">
        <v>1</v>
      </c>
      <c r="P432" s="237"/>
      <c r="Q432" s="237"/>
      <c r="R432" s="237" t="s">
        <v>21</v>
      </c>
      <c r="S432" s="237"/>
      <c r="T432" s="237" t="s">
        <v>22</v>
      </c>
      <c r="U432" s="237"/>
      <c r="V432" s="237"/>
      <c r="W432" s="7"/>
    </row>
    <row r="433" spans="1:27" ht="22" customHeight="1">
      <c r="A433" s="237" t="str">
        <f>VLOOKUP(Y431,'個票データ(男子)'!$A:$J,2,0)</f>
        <v/>
      </c>
      <c r="B433" s="237"/>
      <c r="C433" s="237" t="str">
        <f>VLOOKUP(Y431,'個票データ(男子)'!$A:$J,3,0)</f>
        <v/>
      </c>
      <c r="D433" s="237"/>
      <c r="E433" s="237"/>
      <c r="F433" s="237" t="str">
        <f>VLOOKUP(Y431,'個票データ(男子)'!$A:$J,4,0)</f>
        <v/>
      </c>
      <c r="G433" s="237"/>
      <c r="H433" s="237">
        <f>'一覧表(男子)'!$C$6</f>
        <v>0</v>
      </c>
      <c r="I433" s="237"/>
      <c r="J433" s="237"/>
      <c r="K433" s="7"/>
      <c r="L433" s="8"/>
      <c r="M433" s="237" t="str">
        <f>VLOOKUP(AA431,'個票データ(男子)'!$A:$J,2,0)</f>
        <v/>
      </c>
      <c r="N433" s="237"/>
      <c r="O433" s="237" t="str">
        <f>VLOOKUP(AA431,'個票データ(男子)'!$A:$J,3,0)</f>
        <v/>
      </c>
      <c r="P433" s="237"/>
      <c r="Q433" s="237"/>
      <c r="R433" s="237" t="str">
        <f>VLOOKUP(AA431,'個票データ(男子)'!$A:$J,4,0)</f>
        <v/>
      </c>
      <c r="S433" s="237"/>
      <c r="T433" s="237">
        <f>'一覧表(男子)'!$C$6</f>
        <v>0</v>
      </c>
      <c r="U433" s="237"/>
      <c r="V433" s="237"/>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37" t="s">
        <v>12</v>
      </c>
      <c r="B436" s="237"/>
      <c r="C436" s="238">
        <f>VLOOKUP(Y436,'個票データ(男子)'!$A:$J,5,0)</f>
        <v>0</v>
      </c>
      <c r="D436" s="238"/>
      <c r="E436" s="238"/>
      <c r="F436" s="237" t="s">
        <v>18</v>
      </c>
      <c r="G436" s="237"/>
      <c r="H436" s="239">
        <f>VLOOKUP(Y436,'個票データ(男子)'!$A:$J,6,0)</f>
        <v>0</v>
      </c>
      <c r="I436" s="239"/>
      <c r="J436" s="239"/>
      <c r="K436" s="7"/>
      <c r="L436" s="8"/>
      <c r="M436" s="237" t="s">
        <v>12</v>
      </c>
      <c r="N436" s="237"/>
      <c r="O436" s="238">
        <f>VLOOKUP(AA436,'個票データ(男子)'!$A:$J,7,0)</f>
        <v>0</v>
      </c>
      <c r="P436" s="238"/>
      <c r="Q436" s="238"/>
      <c r="R436" s="237" t="s">
        <v>18</v>
      </c>
      <c r="S436" s="237"/>
      <c r="T436" s="239">
        <f>VLOOKUP(AA436,'個票データ(男子)'!$A:$J,8,0)</f>
        <v>0</v>
      </c>
      <c r="U436" s="239"/>
      <c r="V436" s="239"/>
      <c r="W436" s="7"/>
      <c r="Y436" s="9">
        <f t="shared" ref="Y436" si="170">Y431+1</f>
        <v>88</v>
      </c>
      <c r="AA436" s="9">
        <f t="shared" ref="AA436" si="171">AA431+1</f>
        <v>88</v>
      </c>
    </row>
    <row r="437" spans="1:27">
      <c r="A437" s="237" t="s">
        <v>19</v>
      </c>
      <c r="B437" s="237"/>
      <c r="C437" s="237" t="s">
        <v>1</v>
      </c>
      <c r="D437" s="237"/>
      <c r="E437" s="237"/>
      <c r="F437" s="237" t="s">
        <v>21</v>
      </c>
      <c r="G437" s="237"/>
      <c r="H437" s="237" t="s">
        <v>22</v>
      </c>
      <c r="I437" s="237"/>
      <c r="J437" s="237"/>
      <c r="K437" s="7"/>
      <c r="L437" s="8"/>
      <c r="M437" s="237" t="s">
        <v>19</v>
      </c>
      <c r="N437" s="237"/>
      <c r="O437" s="237" t="s">
        <v>1</v>
      </c>
      <c r="P437" s="237"/>
      <c r="Q437" s="237"/>
      <c r="R437" s="237" t="s">
        <v>21</v>
      </c>
      <c r="S437" s="237"/>
      <c r="T437" s="237" t="s">
        <v>22</v>
      </c>
      <c r="U437" s="237"/>
      <c r="V437" s="237"/>
      <c r="W437" s="7"/>
    </row>
    <row r="438" spans="1:27" ht="22" customHeight="1">
      <c r="A438" s="237" t="str">
        <f>VLOOKUP(Y436,'個票データ(男子)'!$A:$J,2,0)</f>
        <v/>
      </c>
      <c r="B438" s="237"/>
      <c r="C438" s="237" t="str">
        <f>VLOOKUP(Y436,'個票データ(男子)'!$A:$J,3,0)</f>
        <v/>
      </c>
      <c r="D438" s="237"/>
      <c r="E438" s="237"/>
      <c r="F438" s="237" t="str">
        <f>VLOOKUP(Y436,'個票データ(男子)'!$A:$J,4,0)</f>
        <v/>
      </c>
      <c r="G438" s="237"/>
      <c r="H438" s="237">
        <f>'一覧表(男子)'!$C$6</f>
        <v>0</v>
      </c>
      <c r="I438" s="237"/>
      <c r="J438" s="237"/>
      <c r="K438" s="7"/>
      <c r="L438" s="8"/>
      <c r="M438" s="237" t="str">
        <f>VLOOKUP(AA436,'個票データ(男子)'!$A:$J,2,0)</f>
        <v/>
      </c>
      <c r="N438" s="237"/>
      <c r="O438" s="237" t="str">
        <f>VLOOKUP(AA436,'個票データ(男子)'!$A:$J,3,0)</f>
        <v/>
      </c>
      <c r="P438" s="237"/>
      <c r="Q438" s="237"/>
      <c r="R438" s="237" t="str">
        <f>VLOOKUP(AA436,'個票データ(男子)'!$A:$J,4,0)</f>
        <v/>
      </c>
      <c r="S438" s="237"/>
      <c r="T438" s="237">
        <f>'一覧表(男子)'!$C$6</f>
        <v>0</v>
      </c>
      <c r="U438" s="237"/>
      <c r="V438" s="237"/>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37" t="s">
        <v>12</v>
      </c>
      <c r="B441" s="237"/>
      <c r="C441" s="238">
        <f>VLOOKUP(Y441,'個票データ(男子)'!$A:$J,5,0)</f>
        <v>0</v>
      </c>
      <c r="D441" s="238"/>
      <c r="E441" s="238"/>
      <c r="F441" s="237" t="s">
        <v>18</v>
      </c>
      <c r="G441" s="237"/>
      <c r="H441" s="239">
        <f>VLOOKUP(Y441,'個票データ(男子)'!$A:$J,6,0)</f>
        <v>0</v>
      </c>
      <c r="I441" s="239"/>
      <c r="J441" s="239"/>
      <c r="K441" s="7"/>
      <c r="L441" s="8"/>
      <c r="M441" s="237" t="s">
        <v>12</v>
      </c>
      <c r="N441" s="237"/>
      <c r="O441" s="238">
        <f>VLOOKUP(AA441,'個票データ(男子)'!$A:$J,7,0)</f>
        <v>0</v>
      </c>
      <c r="P441" s="238"/>
      <c r="Q441" s="238"/>
      <c r="R441" s="237" t="s">
        <v>18</v>
      </c>
      <c r="S441" s="237"/>
      <c r="T441" s="239">
        <f>VLOOKUP(AA441,'個票データ(男子)'!$A:$J,8,0)</f>
        <v>0</v>
      </c>
      <c r="U441" s="239"/>
      <c r="V441" s="239"/>
      <c r="W441" s="7"/>
      <c r="Y441" s="9">
        <f t="shared" ref="Y441" si="172">Y436+1</f>
        <v>89</v>
      </c>
      <c r="AA441" s="9">
        <f t="shared" ref="AA441" si="173">AA436+1</f>
        <v>89</v>
      </c>
    </row>
    <row r="442" spans="1:27">
      <c r="A442" s="237" t="s">
        <v>19</v>
      </c>
      <c r="B442" s="237"/>
      <c r="C442" s="237" t="s">
        <v>1</v>
      </c>
      <c r="D442" s="237"/>
      <c r="E442" s="237"/>
      <c r="F442" s="237" t="s">
        <v>21</v>
      </c>
      <c r="G442" s="237"/>
      <c r="H442" s="237" t="s">
        <v>22</v>
      </c>
      <c r="I442" s="237"/>
      <c r="J442" s="237"/>
      <c r="K442" s="7"/>
      <c r="L442" s="8"/>
      <c r="M442" s="237" t="s">
        <v>19</v>
      </c>
      <c r="N442" s="237"/>
      <c r="O442" s="237" t="s">
        <v>1</v>
      </c>
      <c r="P442" s="237"/>
      <c r="Q442" s="237"/>
      <c r="R442" s="237" t="s">
        <v>21</v>
      </c>
      <c r="S442" s="237"/>
      <c r="T442" s="237" t="s">
        <v>22</v>
      </c>
      <c r="U442" s="237"/>
      <c r="V442" s="237"/>
      <c r="W442" s="7"/>
    </row>
    <row r="443" spans="1:27" ht="22" customHeight="1">
      <c r="A443" s="237" t="str">
        <f>VLOOKUP(Y441,'個票データ(男子)'!$A:$J,2,0)</f>
        <v/>
      </c>
      <c r="B443" s="237"/>
      <c r="C443" s="237" t="str">
        <f>VLOOKUP(Y441,'個票データ(男子)'!$A:$J,3,0)</f>
        <v/>
      </c>
      <c r="D443" s="237"/>
      <c r="E443" s="237"/>
      <c r="F443" s="237" t="str">
        <f>VLOOKUP(Y441,'個票データ(男子)'!$A:$J,4,0)</f>
        <v/>
      </c>
      <c r="G443" s="237"/>
      <c r="H443" s="237">
        <f>'一覧表(男子)'!$C$6</f>
        <v>0</v>
      </c>
      <c r="I443" s="237"/>
      <c r="J443" s="237"/>
      <c r="K443" s="7"/>
      <c r="L443" s="8"/>
      <c r="M443" s="237" t="str">
        <f>VLOOKUP(AA441,'個票データ(男子)'!$A:$J,2,0)</f>
        <v/>
      </c>
      <c r="N443" s="237"/>
      <c r="O443" s="237" t="str">
        <f>VLOOKUP(AA441,'個票データ(男子)'!$A:$J,3,0)</f>
        <v/>
      </c>
      <c r="P443" s="237"/>
      <c r="Q443" s="237"/>
      <c r="R443" s="237" t="str">
        <f>VLOOKUP(AA441,'個票データ(男子)'!$A:$J,4,0)</f>
        <v/>
      </c>
      <c r="S443" s="237"/>
      <c r="T443" s="237">
        <f>'一覧表(男子)'!$C$6</f>
        <v>0</v>
      </c>
      <c r="U443" s="237"/>
      <c r="V443" s="237"/>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37" t="s">
        <v>12</v>
      </c>
      <c r="B446" s="237"/>
      <c r="C446" s="238">
        <f>VLOOKUP(Y446,'個票データ(男子)'!$A:$J,5,0)</f>
        <v>0</v>
      </c>
      <c r="D446" s="238"/>
      <c r="E446" s="238"/>
      <c r="F446" s="237" t="s">
        <v>18</v>
      </c>
      <c r="G446" s="237"/>
      <c r="H446" s="239">
        <f>VLOOKUP(Y446,'個票データ(男子)'!$A:$J,6,0)</f>
        <v>0</v>
      </c>
      <c r="I446" s="239"/>
      <c r="J446" s="239"/>
      <c r="K446" s="7"/>
      <c r="L446" s="8"/>
      <c r="M446" s="237" t="s">
        <v>12</v>
      </c>
      <c r="N446" s="237"/>
      <c r="O446" s="238">
        <f>VLOOKUP(AA446,'個票データ(男子)'!$A:$J,7,0)</f>
        <v>0</v>
      </c>
      <c r="P446" s="238"/>
      <c r="Q446" s="238"/>
      <c r="R446" s="237" t="s">
        <v>18</v>
      </c>
      <c r="S446" s="237"/>
      <c r="T446" s="239">
        <f>VLOOKUP(AA446,'個票データ(男子)'!$A:$J,8,0)</f>
        <v>0</v>
      </c>
      <c r="U446" s="239"/>
      <c r="V446" s="239"/>
      <c r="W446" s="7"/>
      <c r="Y446" s="9">
        <f t="shared" ref="Y446" si="174">Y441+1</f>
        <v>90</v>
      </c>
      <c r="AA446" s="9">
        <f t="shared" ref="AA446" si="175">AA441+1</f>
        <v>90</v>
      </c>
    </row>
    <row r="447" spans="1:27">
      <c r="A447" s="237" t="s">
        <v>19</v>
      </c>
      <c r="B447" s="237"/>
      <c r="C447" s="237" t="s">
        <v>1</v>
      </c>
      <c r="D447" s="237"/>
      <c r="E447" s="237"/>
      <c r="F447" s="237" t="s">
        <v>21</v>
      </c>
      <c r="G447" s="237"/>
      <c r="H447" s="237" t="s">
        <v>22</v>
      </c>
      <c r="I447" s="237"/>
      <c r="J447" s="237"/>
      <c r="K447" s="7"/>
      <c r="L447" s="8"/>
      <c r="M447" s="237" t="s">
        <v>19</v>
      </c>
      <c r="N447" s="237"/>
      <c r="O447" s="237" t="s">
        <v>1</v>
      </c>
      <c r="P447" s="237"/>
      <c r="Q447" s="237"/>
      <c r="R447" s="237" t="s">
        <v>21</v>
      </c>
      <c r="S447" s="237"/>
      <c r="T447" s="237" t="s">
        <v>22</v>
      </c>
      <c r="U447" s="237"/>
      <c r="V447" s="237"/>
      <c r="W447" s="7"/>
    </row>
    <row r="448" spans="1:27" ht="22" customHeight="1">
      <c r="A448" s="237" t="str">
        <f>VLOOKUP(Y446,'個票データ(男子)'!$A:$J,2,0)</f>
        <v/>
      </c>
      <c r="B448" s="237"/>
      <c r="C448" s="237" t="str">
        <f>VLOOKUP(Y446,'個票データ(男子)'!$A:$J,3,0)</f>
        <v/>
      </c>
      <c r="D448" s="237"/>
      <c r="E448" s="237"/>
      <c r="F448" s="237" t="str">
        <f>VLOOKUP(Y446,'個票データ(男子)'!$A:$J,4,0)</f>
        <v/>
      </c>
      <c r="G448" s="237"/>
      <c r="H448" s="237">
        <f>'一覧表(男子)'!$C$6</f>
        <v>0</v>
      </c>
      <c r="I448" s="237"/>
      <c r="J448" s="237"/>
      <c r="K448" s="7"/>
      <c r="L448" s="8"/>
      <c r="M448" s="237" t="str">
        <f>VLOOKUP(AA446,'個票データ(男子)'!$A:$J,2,0)</f>
        <v/>
      </c>
      <c r="N448" s="237"/>
      <c r="O448" s="237" t="str">
        <f>VLOOKUP(AA446,'個票データ(男子)'!$A:$J,3,0)</f>
        <v/>
      </c>
      <c r="P448" s="237"/>
      <c r="Q448" s="237"/>
      <c r="R448" s="237" t="str">
        <f>VLOOKUP(AA446,'個票データ(男子)'!$A:$J,4,0)</f>
        <v/>
      </c>
      <c r="S448" s="237"/>
      <c r="T448" s="237">
        <f>'一覧表(男子)'!$C$6</f>
        <v>0</v>
      </c>
      <c r="U448" s="237"/>
      <c r="V448" s="237"/>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37" t="s">
        <v>12</v>
      </c>
      <c r="B451" s="237"/>
      <c r="C451" s="238">
        <f>VLOOKUP(Y451,'個票データ(男子)'!$A:$J,5,0)</f>
        <v>0</v>
      </c>
      <c r="D451" s="238"/>
      <c r="E451" s="238"/>
      <c r="F451" s="237" t="s">
        <v>18</v>
      </c>
      <c r="G451" s="237"/>
      <c r="H451" s="239">
        <f>VLOOKUP(Y451,'個票データ(男子)'!$A:$J,6,0)</f>
        <v>0</v>
      </c>
      <c r="I451" s="239"/>
      <c r="J451" s="239"/>
      <c r="K451" s="7"/>
      <c r="L451" s="8"/>
      <c r="M451" s="237" t="s">
        <v>12</v>
      </c>
      <c r="N451" s="237"/>
      <c r="O451" s="238">
        <f>VLOOKUP(AA451,'個票データ(男子)'!$A:$J,7,0)</f>
        <v>0</v>
      </c>
      <c r="P451" s="238"/>
      <c r="Q451" s="238"/>
      <c r="R451" s="237" t="s">
        <v>18</v>
      </c>
      <c r="S451" s="237"/>
      <c r="T451" s="239">
        <f>VLOOKUP(AA451,'個票データ(男子)'!$A:$J,8,0)</f>
        <v>0</v>
      </c>
      <c r="U451" s="239"/>
      <c r="V451" s="239"/>
      <c r="W451" s="7"/>
      <c r="Y451" s="9">
        <f t="shared" ref="Y451" si="176">Y446+1</f>
        <v>91</v>
      </c>
      <c r="AA451" s="9">
        <f t="shared" ref="AA451" si="177">AA446+1</f>
        <v>91</v>
      </c>
    </row>
    <row r="452" spans="1:27">
      <c r="A452" s="237" t="s">
        <v>19</v>
      </c>
      <c r="B452" s="237"/>
      <c r="C452" s="237" t="s">
        <v>1</v>
      </c>
      <c r="D452" s="237"/>
      <c r="E452" s="237"/>
      <c r="F452" s="237" t="s">
        <v>21</v>
      </c>
      <c r="G452" s="237"/>
      <c r="H452" s="237" t="s">
        <v>22</v>
      </c>
      <c r="I452" s="237"/>
      <c r="J452" s="237"/>
      <c r="K452" s="7"/>
      <c r="L452" s="8"/>
      <c r="M452" s="237" t="s">
        <v>19</v>
      </c>
      <c r="N452" s="237"/>
      <c r="O452" s="237" t="s">
        <v>1</v>
      </c>
      <c r="P452" s="237"/>
      <c r="Q452" s="237"/>
      <c r="R452" s="237" t="s">
        <v>21</v>
      </c>
      <c r="S452" s="237"/>
      <c r="T452" s="237" t="s">
        <v>22</v>
      </c>
      <c r="U452" s="237"/>
      <c r="V452" s="237"/>
      <c r="W452" s="7"/>
    </row>
    <row r="453" spans="1:27" ht="22" customHeight="1">
      <c r="A453" s="237" t="str">
        <f>VLOOKUP(Y451,'個票データ(男子)'!$A:$J,2,0)</f>
        <v/>
      </c>
      <c r="B453" s="237"/>
      <c r="C453" s="237" t="str">
        <f>VLOOKUP(Y451,'個票データ(男子)'!$A:$J,3,0)</f>
        <v/>
      </c>
      <c r="D453" s="237"/>
      <c r="E453" s="237"/>
      <c r="F453" s="237" t="str">
        <f>VLOOKUP(Y451,'個票データ(男子)'!$A:$J,4,0)</f>
        <v/>
      </c>
      <c r="G453" s="237"/>
      <c r="H453" s="237">
        <f>'一覧表(男子)'!$C$6</f>
        <v>0</v>
      </c>
      <c r="I453" s="237"/>
      <c r="J453" s="237"/>
      <c r="K453" s="7"/>
      <c r="L453" s="8"/>
      <c r="M453" s="237" t="str">
        <f>VLOOKUP(AA451,'個票データ(男子)'!$A:$J,2,0)</f>
        <v/>
      </c>
      <c r="N453" s="237"/>
      <c r="O453" s="237" t="str">
        <f>VLOOKUP(AA451,'個票データ(男子)'!$A:$J,3,0)</f>
        <v/>
      </c>
      <c r="P453" s="237"/>
      <c r="Q453" s="237"/>
      <c r="R453" s="237" t="str">
        <f>VLOOKUP(AA451,'個票データ(男子)'!$A:$J,4,0)</f>
        <v/>
      </c>
      <c r="S453" s="237"/>
      <c r="T453" s="237">
        <f>'一覧表(男子)'!$C$6</f>
        <v>0</v>
      </c>
      <c r="U453" s="237"/>
      <c r="V453" s="237"/>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37" t="s">
        <v>12</v>
      </c>
      <c r="B456" s="237"/>
      <c r="C456" s="238">
        <f>VLOOKUP(Y456,'個票データ(男子)'!$A:$J,5,0)</f>
        <v>0</v>
      </c>
      <c r="D456" s="238"/>
      <c r="E456" s="238"/>
      <c r="F456" s="237" t="s">
        <v>18</v>
      </c>
      <c r="G456" s="237"/>
      <c r="H456" s="239">
        <f>VLOOKUP(Y456,'個票データ(男子)'!$A:$J,6,0)</f>
        <v>0</v>
      </c>
      <c r="I456" s="239"/>
      <c r="J456" s="239"/>
      <c r="K456" s="7"/>
      <c r="L456" s="8"/>
      <c r="M456" s="237" t="s">
        <v>12</v>
      </c>
      <c r="N456" s="237"/>
      <c r="O456" s="238">
        <f>VLOOKUP(AA456,'個票データ(男子)'!$A:$J,7,0)</f>
        <v>0</v>
      </c>
      <c r="P456" s="238"/>
      <c r="Q456" s="238"/>
      <c r="R456" s="237" t="s">
        <v>18</v>
      </c>
      <c r="S456" s="237"/>
      <c r="T456" s="239">
        <f>VLOOKUP(AA456,'個票データ(男子)'!$A:$J,8,0)</f>
        <v>0</v>
      </c>
      <c r="U456" s="239"/>
      <c r="V456" s="239"/>
      <c r="W456" s="7"/>
      <c r="Y456" s="9">
        <f t="shared" ref="Y456" si="178">Y451+1</f>
        <v>92</v>
      </c>
      <c r="AA456" s="9">
        <f t="shared" ref="AA456" si="179">AA451+1</f>
        <v>92</v>
      </c>
    </row>
    <row r="457" spans="1:27">
      <c r="A457" s="237" t="s">
        <v>19</v>
      </c>
      <c r="B457" s="237"/>
      <c r="C457" s="237" t="s">
        <v>1</v>
      </c>
      <c r="D457" s="237"/>
      <c r="E457" s="237"/>
      <c r="F457" s="237" t="s">
        <v>21</v>
      </c>
      <c r="G457" s="237"/>
      <c r="H457" s="237" t="s">
        <v>22</v>
      </c>
      <c r="I457" s="237"/>
      <c r="J457" s="237"/>
      <c r="K457" s="7"/>
      <c r="L457" s="8"/>
      <c r="M457" s="237" t="s">
        <v>19</v>
      </c>
      <c r="N457" s="237"/>
      <c r="O457" s="237" t="s">
        <v>1</v>
      </c>
      <c r="P457" s="237"/>
      <c r="Q457" s="237"/>
      <c r="R457" s="237" t="s">
        <v>21</v>
      </c>
      <c r="S457" s="237"/>
      <c r="T457" s="237" t="s">
        <v>22</v>
      </c>
      <c r="U457" s="237"/>
      <c r="V457" s="237"/>
      <c r="W457" s="7"/>
    </row>
    <row r="458" spans="1:27" ht="22" customHeight="1">
      <c r="A458" s="237" t="str">
        <f>VLOOKUP(Y456,'個票データ(男子)'!$A:$J,2,0)</f>
        <v/>
      </c>
      <c r="B458" s="237"/>
      <c r="C458" s="237" t="str">
        <f>VLOOKUP(Y456,'個票データ(男子)'!$A:$J,3,0)</f>
        <v/>
      </c>
      <c r="D458" s="237"/>
      <c r="E458" s="237"/>
      <c r="F458" s="237" t="str">
        <f>VLOOKUP(Y456,'個票データ(男子)'!$A:$J,4,0)</f>
        <v/>
      </c>
      <c r="G458" s="237"/>
      <c r="H458" s="237">
        <f>'一覧表(男子)'!$C$6</f>
        <v>0</v>
      </c>
      <c r="I458" s="237"/>
      <c r="J458" s="237"/>
      <c r="K458" s="7"/>
      <c r="L458" s="8"/>
      <c r="M458" s="237" t="str">
        <f>VLOOKUP(AA456,'個票データ(男子)'!$A:$J,2,0)</f>
        <v/>
      </c>
      <c r="N458" s="237"/>
      <c r="O458" s="237" t="str">
        <f>VLOOKUP(AA456,'個票データ(男子)'!$A:$J,3,0)</f>
        <v/>
      </c>
      <c r="P458" s="237"/>
      <c r="Q458" s="237"/>
      <c r="R458" s="237" t="str">
        <f>VLOOKUP(AA456,'個票データ(男子)'!$A:$J,4,0)</f>
        <v/>
      </c>
      <c r="S458" s="237"/>
      <c r="T458" s="237">
        <f>'一覧表(男子)'!$C$6</f>
        <v>0</v>
      </c>
      <c r="U458" s="237"/>
      <c r="V458" s="237"/>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37" t="s">
        <v>12</v>
      </c>
      <c r="B461" s="237"/>
      <c r="C461" s="238">
        <f>VLOOKUP(Y461,'個票データ(男子)'!$A:$J,5,0)</f>
        <v>0</v>
      </c>
      <c r="D461" s="238"/>
      <c r="E461" s="238"/>
      <c r="F461" s="237" t="s">
        <v>18</v>
      </c>
      <c r="G461" s="237"/>
      <c r="H461" s="239">
        <f>VLOOKUP(Y461,'個票データ(男子)'!$A:$J,6,0)</f>
        <v>0</v>
      </c>
      <c r="I461" s="239"/>
      <c r="J461" s="239"/>
      <c r="K461" s="7"/>
      <c r="L461" s="8"/>
      <c r="M461" s="237" t="s">
        <v>12</v>
      </c>
      <c r="N461" s="237"/>
      <c r="O461" s="238">
        <f>VLOOKUP(AA461,'個票データ(男子)'!$A:$J,7,0)</f>
        <v>0</v>
      </c>
      <c r="P461" s="238"/>
      <c r="Q461" s="238"/>
      <c r="R461" s="237" t="s">
        <v>18</v>
      </c>
      <c r="S461" s="237"/>
      <c r="T461" s="239">
        <f>VLOOKUP(AA461,'個票データ(男子)'!$A:$J,8,0)</f>
        <v>0</v>
      </c>
      <c r="U461" s="239"/>
      <c r="V461" s="239"/>
      <c r="W461" s="7"/>
      <c r="Y461" s="9">
        <f t="shared" ref="Y461" si="180">Y456+1</f>
        <v>93</v>
      </c>
      <c r="AA461" s="9">
        <f t="shared" ref="AA461" si="181">AA456+1</f>
        <v>93</v>
      </c>
    </row>
    <row r="462" spans="1:27">
      <c r="A462" s="237" t="s">
        <v>19</v>
      </c>
      <c r="B462" s="237"/>
      <c r="C462" s="237" t="s">
        <v>1</v>
      </c>
      <c r="D462" s="237"/>
      <c r="E462" s="237"/>
      <c r="F462" s="237" t="s">
        <v>21</v>
      </c>
      <c r="G462" s="237"/>
      <c r="H462" s="237" t="s">
        <v>22</v>
      </c>
      <c r="I462" s="237"/>
      <c r="J462" s="237"/>
      <c r="K462" s="7"/>
      <c r="L462" s="8"/>
      <c r="M462" s="237" t="s">
        <v>19</v>
      </c>
      <c r="N462" s="237"/>
      <c r="O462" s="237" t="s">
        <v>1</v>
      </c>
      <c r="P462" s="237"/>
      <c r="Q462" s="237"/>
      <c r="R462" s="237" t="s">
        <v>21</v>
      </c>
      <c r="S462" s="237"/>
      <c r="T462" s="237" t="s">
        <v>22</v>
      </c>
      <c r="U462" s="237"/>
      <c r="V462" s="237"/>
      <c r="W462" s="7"/>
    </row>
    <row r="463" spans="1:27" ht="22" customHeight="1">
      <c r="A463" s="237" t="str">
        <f>VLOOKUP(Y461,'個票データ(男子)'!$A:$J,2,0)</f>
        <v/>
      </c>
      <c r="B463" s="237"/>
      <c r="C463" s="237" t="str">
        <f>VLOOKUP(Y461,'個票データ(男子)'!$A:$J,3,0)</f>
        <v/>
      </c>
      <c r="D463" s="237"/>
      <c r="E463" s="237"/>
      <c r="F463" s="237" t="str">
        <f>VLOOKUP(Y461,'個票データ(男子)'!$A:$J,4,0)</f>
        <v/>
      </c>
      <c r="G463" s="237"/>
      <c r="H463" s="237">
        <f>'一覧表(男子)'!$C$6</f>
        <v>0</v>
      </c>
      <c r="I463" s="237"/>
      <c r="J463" s="237"/>
      <c r="K463" s="7"/>
      <c r="L463" s="8"/>
      <c r="M463" s="237" t="str">
        <f>VLOOKUP(AA461,'個票データ(男子)'!$A:$J,2,0)</f>
        <v/>
      </c>
      <c r="N463" s="237"/>
      <c r="O463" s="237" t="str">
        <f>VLOOKUP(AA461,'個票データ(男子)'!$A:$J,3,0)</f>
        <v/>
      </c>
      <c r="P463" s="237"/>
      <c r="Q463" s="237"/>
      <c r="R463" s="237" t="str">
        <f>VLOOKUP(AA461,'個票データ(男子)'!$A:$J,4,0)</f>
        <v/>
      </c>
      <c r="S463" s="237"/>
      <c r="T463" s="237">
        <f>'一覧表(男子)'!$C$6</f>
        <v>0</v>
      </c>
      <c r="U463" s="237"/>
      <c r="V463" s="237"/>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37" t="s">
        <v>12</v>
      </c>
      <c r="B466" s="237"/>
      <c r="C466" s="238">
        <f>VLOOKUP(Y466,'個票データ(男子)'!$A:$J,5,0)</f>
        <v>0</v>
      </c>
      <c r="D466" s="238"/>
      <c r="E466" s="238"/>
      <c r="F466" s="237" t="s">
        <v>18</v>
      </c>
      <c r="G466" s="237"/>
      <c r="H466" s="239">
        <f>VLOOKUP(Y466,'個票データ(男子)'!$A:$J,6,0)</f>
        <v>0</v>
      </c>
      <c r="I466" s="239"/>
      <c r="J466" s="239"/>
      <c r="K466" s="7"/>
      <c r="L466" s="8"/>
      <c r="M466" s="237" t="s">
        <v>12</v>
      </c>
      <c r="N466" s="237"/>
      <c r="O466" s="238">
        <f>VLOOKUP(AA466,'個票データ(男子)'!$A:$J,7,0)</f>
        <v>0</v>
      </c>
      <c r="P466" s="238"/>
      <c r="Q466" s="238"/>
      <c r="R466" s="237" t="s">
        <v>18</v>
      </c>
      <c r="S466" s="237"/>
      <c r="T466" s="239">
        <f>VLOOKUP(AA466,'個票データ(男子)'!$A:$J,8,0)</f>
        <v>0</v>
      </c>
      <c r="U466" s="239"/>
      <c r="V466" s="239"/>
      <c r="W466" s="7"/>
      <c r="Y466" s="9">
        <f t="shared" ref="Y466" si="182">Y461+1</f>
        <v>94</v>
      </c>
      <c r="AA466" s="9">
        <f t="shared" ref="AA466" si="183">AA461+1</f>
        <v>94</v>
      </c>
    </row>
    <row r="467" spans="1:27">
      <c r="A467" s="237" t="s">
        <v>19</v>
      </c>
      <c r="B467" s="237"/>
      <c r="C467" s="237" t="s">
        <v>1</v>
      </c>
      <c r="D467" s="237"/>
      <c r="E467" s="237"/>
      <c r="F467" s="237" t="s">
        <v>21</v>
      </c>
      <c r="G467" s="237"/>
      <c r="H467" s="237" t="s">
        <v>22</v>
      </c>
      <c r="I467" s="237"/>
      <c r="J467" s="237"/>
      <c r="K467" s="7"/>
      <c r="L467" s="8"/>
      <c r="M467" s="237" t="s">
        <v>19</v>
      </c>
      <c r="N467" s="237"/>
      <c r="O467" s="237" t="s">
        <v>1</v>
      </c>
      <c r="P467" s="237"/>
      <c r="Q467" s="237"/>
      <c r="R467" s="237" t="s">
        <v>21</v>
      </c>
      <c r="S467" s="237"/>
      <c r="T467" s="237" t="s">
        <v>22</v>
      </c>
      <c r="U467" s="237"/>
      <c r="V467" s="237"/>
      <c r="W467" s="7"/>
    </row>
    <row r="468" spans="1:27" ht="22" customHeight="1">
      <c r="A468" s="237" t="str">
        <f>VLOOKUP(Y466,'個票データ(男子)'!$A:$J,2,0)</f>
        <v/>
      </c>
      <c r="B468" s="237"/>
      <c r="C468" s="237" t="str">
        <f>VLOOKUP(Y466,'個票データ(男子)'!$A:$J,3,0)</f>
        <v/>
      </c>
      <c r="D468" s="237"/>
      <c r="E468" s="237"/>
      <c r="F468" s="237" t="str">
        <f>VLOOKUP(Y466,'個票データ(男子)'!$A:$J,4,0)</f>
        <v/>
      </c>
      <c r="G468" s="237"/>
      <c r="H468" s="237">
        <f>'一覧表(男子)'!$C$6</f>
        <v>0</v>
      </c>
      <c r="I468" s="237"/>
      <c r="J468" s="237"/>
      <c r="K468" s="7"/>
      <c r="L468" s="8"/>
      <c r="M468" s="237" t="str">
        <f>VLOOKUP(AA466,'個票データ(男子)'!$A:$J,2,0)</f>
        <v/>
      </c>
      <c r="N468" s="237"/>
      <c r="O468" s="237" t="str">
        <f>VLOOKUP(AA466,'個票データ(男子)'!$A:$J,3,0)</f>
        <v/>
      </c>
      <c r="P468" s="237"/>
      <c r="Q468" s="237"/>
      <c r="R468" s="237" t="str">
        <f>VLOOKUP(AA466,'個票データ(男子)'!$A:$J,4,0)</f>
        <v/>
      </c>
      <c r="S468" s="237"/>
      <c r="T468" s="237">
        <f>'一覧表(男子)'!$C$6</f>
        <v>0</v>
      </c>
      <c r="U468" s="237"/>
      <c r="V468" s="237"/>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37" t="s">
        <v>12</v>
      </c>
      <c r="B471" s="237"/>
      <c r="C471" s="238">
        <f>VLOOKUP(Y471,'個票データ(男子)'!$A:$J,5,0)</f>
        <v>0</v>
      </c>
      <c r="D471" s="238"/>
      <c r="E471" s="238"/>
      <c r="F471" s="237" t="s">
        <v>18</v>
      </c>
      <c r="G471" s="237"/>
      <c r="H471" s="239">
        <f>VLOOKUP(Y471,'個票データ(男子)'!$A:$J,6,0)</f>
        <v>0</v>
      </c>
      <c r="I471" s="239"/>
      <c r="J471" s="239"/>
      <c r="K471" s="7"/>
      <c r="L471" s="8"/>
      <c r="M471" s="237" t="s">
        <v>12</v>
      </c>
      <c r="N471" s="237"/>
      <c r="O471" s="238">
        <f>VLOOKUP(AA471,'個票データ(男子)'!$A:$J,7,0)</f>
        <v>0</v>
      </c>
      <c r="P471" s="238"/>
      <c r="Q471" s="238"/>
      <c r="R471" s="237" t="s">
        <v>18</v>
      </c>
      <c r="S471" s="237"/>
      <c r="T471" s="239">
        <f>VLOOKUP(AA471,'個票データ(男子)'!$A:$J,8,0)</f>
        <v>0</v>
      </c>
      <c r="U471" s="239"/>
      <c r="V471" s="239"/>
      <c r="W471" s="7"/>
      <c r="Y471" s="9">
        <f t="shared" ref="Y471" si="184">Y466+1</f>
        <v>95</v>
      </c>
      <c r="AA471" s="9">
        <f t="shared" ref="AA471" si="185">AA466+1</f>
        <v>95</v>
      </c>
    </row>
    <row r="472" spans="1:27">
      <c r="A472" s="237" t="s">
        <v>19</v>
      </c>
      <c r="B472" s="237"/>
      <c r="C472" s="237" t="s">
        <v>1</v>
      </c>
      <c r="D472" s="237"/>
      <c r="E472" s="237"/>
      <c r="F472" s="237" t="s">
        <v>21</v>
      </c>
      <c r="G472" s="237"/>
      <c r="H472" s="237" t="s">
        <v>22</v>
      </c>
      <c r="I472" s="237"/>
      <c r="J472" s="237"/>
      <c r="K472" s="7"/>
      <c r="L472" s="8"/>
      <c r="M472" s="237" t="s">
        <v>19</v>
      </c>
      <c r="N472" s="237"/>
      <c r="O472" s="237" t="s">
        <v>1</v>
      </c>
      <c r="P472" s="237"/>
      <c r="Q472" s="237"/>
      <c r="R472" s="237" t="s">
        <v>21</v>
      </c>
      <c r="S472" s="237"/>
      <c r="T472" s="237" t="s">
        <v>22</v>
      </c>
      <c r="U472" s="237"/>
      <c r="V472" s="237"/>
      <c r="W472" s="7"/>
    </row>
    <row r="473" spans="1:27" ht="22" customHeight="1">
      <c r="A473" s="237" t="str">
        <f>VLOOKUP(Y471,'個票データ(男子)'!$A:$J,2,0)</f>
        <v/>
      </c>
      <c r="B473" s="237"/>
      <c r="C473" s="237" t="str">
        <f>VLOOKUP(Y471,'個票データ(男子)'!$A:$J,3,0)</f>
        <v/>
      </c>
      <c r="D473" s="237"/>
      <c r="E473" s="237"/>
      <c r="F473" s="237" t="str">
        <f>VLOOKUP(Y471,'個票データ(男子)'!$A:$J,4,0)</f>
        <v/>
      </c>
      <c r="G473" s="237"/>
      <c r="H473" s="237">
        <f>'一覧表(男子)'!$C$6</f>
        <v>0</v>
      </c>
      <c r="I473" s="237"/>
      <c r="J473" s="237"/>
      <c r="K473" s="7"/>
      <c r="L473" s="8"/>
      <c r="M473" s="237" t="str">
        <f>VLOOKUP(AA471,'個票データ(男子)'!$A:$J,2,0)</f>
        <v/>
      </c>
      <c r="N473" s="237"/>
      <c r="O473" s="237" t="str">
        <f>VLOOKUP(AA471,'個票データ(男子)'!$A:$J,3,0)</f>
        <v/>
      </c>
      <c r="P473" s="237"/>
      <c r="Q473" s="237"/>
      <c r="R473" s="237" t="str">
        <f>VLOOKUP(AA471,'個票データ(男子)'!$A:$J,4,0)</f>
        <v/>
      </c>
      <c r="S473" s="237"/>
      <c r="T473" s="237">
        <f>'一覧表(男子)'!$C$6</f>
        <v>0</v>
      </c>
      <c r="U473" s="237"/>
      <c r="V473" s="237"/>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37" t="s">
        <v>12</v>
      </c>
      <c r="B476" s="237"/>
      <c r="C476" s="238">
        <f>VLOOKUP(Y476,'個票データ(男子)'!$A:$J,5,0)</f>
        <v>0</v>
      </c>
      <c r="D476" s="238"/>
      <c r="E476" s="238"/>
      <c r="F476" s="237" t="s">
        <v>18</v>
      </c>
      <c r="G476" s="237"/>
      <c r="H476" s="239">
        <f>VLOOKUP(Y476,'個票データ(男子)'!$A:$J,6,0)</f>
        <v>0</v>
      </c>
      <c r="I476" s="239"/>
      <c r="J476" s="239"/>
      <c r="K476" s="7"/>
      <c r="L476" s="8"/>
      <c r="M476" s="237" t="s">
        <v>12</v>
      </c>
      <c r="N476" s="237"/>
      <c r="O476" s="238">
        <f>VLOOKUP(AA476,'個票データ(男子)'!$A:$J,7,0)</f>
        <v>0</v>
      </c>
      <c r="P476" s="238"/>
      <c r="Q476" s="238"/>
      <c r="R476" s="237" t="s">
        <v>18</v>
      </c>
      <c r="S476" s="237"/>
      <c r="T476" s="239">
        <f>VLOOKUP(AA476,'個票データ(男子)'!$A:$J,8,0)</f>
        <v>0</v>
      </c>
      <c r="U476" s="239"/>
      <c r="V476" s="239"/>
      <c r="W476" s="7"/>
      <c r="Y476" s="9">
        <f t="shared" ref="Y476" si="186">Y471+1</f>
        <v>96</v>
      </c>
      <c r="AA476" s="9">
        <f t="shared" ref="AA476" si="187">AA471+1</f>
        <v>96</v>
      </c>
    </row>
    <row r="477" spans="1:27">
      <c r="A477" s="237" t="s">
        <v>19</v>
      </c>
      <c r="B477" s="237"/>
      <c r="C477" s="237" t="s">
        <v>1</v>
      </c>
      <c r="D477" s="237"/>
      <c r="E477" s="237"/>
      <c r="F477" s="237" t="s">
        <v>21</v>
      </c>
      <c r="G477" s="237"/>
      <c r="H477" s="237" t="s">
        <v>22</v>
      </c>
      <c r="I477" s="237"/>
      <c r="J477" s="237"/>
      <c r="K477" s="7"/>
      <c r="L477" s="8"/>
      <c r="M477" s="237" t="s">
        <v>19</v>
      </c>
      <c r="N477" s="237"/>
      <c r="O477" s="237" t="s">
        <v>1</v>
      </c>
      <c r="P477" s="237"/>
      <c r="Q477" s="237"/>
      <c r="R477" s="237" t="s">
        <v>21</v>
      </c>
      <c r="S477" s="237"/>
      <c r="T477" s="237" t="s">
        <v>22</v>
      </c>
      <c r="U477" s="237"/>
      <c r="V477" s="237"/>
      <c r="W477" s="7"/>
    </row>
    <row r="478" spans="1:27" ht="22" customHeight="1">
      <c r="A478" s="237" t="str">
        <f>VLOOKUP(Y476,'個票データ(男子)'!$A:$J,2,0)</f>
        <v/>
      </c>
      <c r="B478" s="237"/>
      <c r="C478" s="237" t="str">
        <f>VLOOKUP(Y476,'個票データ(男子)'!$A:$J,3,0)</f>
        <v/>
      </c>
      <c r="D478" s="237"/>
      <c r="E478" s="237"/>
      <c r="F478" s="237" t="str">
        <f>VLOOKUP(Y476,'個票データ(男子)'!$A:$J,4,0)</f>
        <v/>
      </c>
      <c r="G478" s="237"/>
      <c r="H478" s="237">
        <f>'一覧表(男子)'!$C$6</f>
        <v>0</v>
      </c>
      <c r="I478" s="237"/>
      <c r="J478" s="237"/>
      <c r="K478" s="7"/>
      <c r="L478" s="8"/>
      <c r="M478" s="237" t="str">
        <f>VLOOKUP(AA476,'個票データ(男子)'!$A:$J,2,0)</f>
        <v/>
      </c>
      <c r="N478" s="237"/>
      <c r="O478" s="237" t="str">
        <f>VLOOKUP(AA476,'個票データ(男子)'!$A:$J,3,0)</f>
        <v/>
      </c>
      <c r="P478" s="237"/>
      <c r="Q478" s="237"/>
      <c r="R478" s="237" t="str">
        <f>VLOOKUP(AA476,'個票データ(男子)'!$A:$J,4,0)</f>
        <v/>
      </c>
      <c r="S478" s="237"/>
      <c r="T478" s="237">
        <f>'一覧表(男子)'!$C$6</f>
        <v>0</v>
      </c>
      <c r="U478" s="237"/>
      <c r="V478" s="237"/>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37" t="s">
        <v>12</v>
      </c>
      <c r="B481" s="237"/>
      <c r="C481" s="238">
        <f>VLOOKUP(Y481,'個票データ(男子)'!$A:$J,5,0)</f>
        <v>0</v>
      </c>
      <c r="D481" s="238"/>
      <c r="E481" s="238"/>
      <c r="F481" s="237" t="s">
        <v>18</v>
      </c>
      <c r="G481" s="237"/>
      <c r="H481" s="239">
        <f>VLOOKUP(Y481,'個票データ(男子)'!$A:$J,6,0)</f>
        <v>0</v>
      </c>
      <c r="I481" s="239"/>
      <c r="J481" s="239"/>
      <c r="K481" s="7"/>
      <c r="L481" s="8"/>
      <c r="M481" s="237" t="s">
        <v>12</v>
      </c>
      <c r="N481" s="237"/>
      <c r="O481" s="238">
        <f>VLOOKUP(AA481,'個票データ(男子)'!$A:$J,7,0)</f>
        <v>0</v>
      </c>
      <c r="P481" s="238"/>
      <c r="Q481" s="238"/>
      <c r="R481" s="237" t="s">
        <v>18</v>
      </c>
      <c r="S481" s="237"/>
      <c r="T481" s="239">
        <f>VLOOKUP(AA481,'個票データ(男子)'!$A:$J,8,0)</f>
        <v>0</v>
      </c>
      <c r="U481" s="239"/>
      <c r="V481" s="239"/>
      <c r="W481" s="7"/>
      <c r="Y481" s="9">
        <f t="shared" ref="Y481" si="188">Y476+1</f>
        <v>97</v>
      </c>
      <c r="AA481" s="9">
        <f t="shared" ref="AA481" si="189">AA476+1</f>
        <v>97</v>
      </c>
    </row>
    <row r="482" spans="1:27">
      <c r="A482" s="237" t="s">
        <v>19</v>
      </c>
      <c r="B482" s="237"/>
      <c r="C482" s="237" t="s">
        <v>1</v>
      </c>
      <c r="D482" s="237"/>
      <c r="E482" s="237"/>
      <c r="F482" s="237" t="s">
        <v>21</v>
      </c>
      <c r="G482" s="237"/>
      <c r="H482" s="237" t="s">
        <v>22</v>
      </c>
      <c r="I482" s="237"/>
      <c r="J482" s="237"/>
      <c r="K482" s="7"/>
      <c r="L482" s="8"/>
      <c r="M482" s="237" t="s">
        <v>19</v>
      </c>
      <c r="N482" s="237"/>
      <c r="O482" s="237" t="s">
        <v>1</v>
      </c>
      <c r="P482" s="237"/>
      <c r="Q482" s="237"/>
      <c r="R482" s="237" t="s">
        <v>21</v>
      </c>
      <c r="S482" s="237"/>
      <c r="T482" s="237" t="s">
        <v>22</v>
      </c>
      <c r="U482" s="237"/>
      <c r="V482" s="237"/>
      <c r="W482" s="7"/>
    </row>
    <row r="483" spans="1:27" ht="22" customHeight="1">
      <c r="A483" s="237" t="str">
        <f>VLOOKUP(Y481,'個票データ(男子)'!$A:$J,2,0)</f>
        <v/>
      </c>
      <c r="B483" s="237"/>
      <c r="C483" s="237" t="str">
        <f>VLOOKUP(Y481,'個票データ(男子)'!$A:$J,3,0)</f>
        <v/>
      </c>
      <c r="D483" s="237"/>
      <c r="E483" s="237"/>
      <c r="F483" s="237" t="str">
        <f>VLOOKUP(Y481,'個票データ(男子)'!$A:$J,4,0)</f>
        <v/>
      </c>
      <c r="G483" s="237"/>
      <c r="H483" s="237">
        <f>'一覧表(男子)'!$C$6</f>
        <v>0</v>
      </c>
      <c r="I483" s="237"/>
      <c r="J483" s="237"/>
      <c r="K483" s="7"/>
      <c r="L483" s="8"/>
      <c r="M483" s="237" t="str">
        <f>VLOOKUP(AA481,'個票データ(男子)'!$A:$J,2,0)</f>
        <v/>
      </c>
      <c r="N483" s="237"/>
      <c r="O483" s="237" t="str">
        <f>VLOOKUP(AA481,'個票データ(男子)'!$A:$J,3,0)</f>
        <v/>
      </c>
      <c r="P483" s="237"/>
      <c r="Q483" s="237"/>
      <c r="R483" s="237" t="str">
        <f>VLOOKUP(AA481,'個票データ(男子)'!$A:$J,4,0)</f>
        <v/>
      </c>
      <c r="S483" s="237"/>
      <c r="T483" s="237">
        <f>'一覧表(男子)'!$C$6</f>
        <v>0</v>
      </c>
      <c r="U483" s="237"/>
      <c r="V483" s="237"/>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37" t="s">
        <v>12</v>
      </c>
      <c r="B486" s="237"/>
      <c r="C486" s="238">
        <f>VLOOKUP(Y486,'個票データ(男子)'!$A:$J,5,0)</f>
        <v>0</v>
      </c>
      <c r="D486" s="238"/>
      <c r="E486" s="238"/>
      <c r="F486" s="237" t="s">
        <v>18</v>
      </c>
      <c r="G486" s="237"/>
      <c r="H486" s="239">
        <f>VLOOKUP(Y486,'個票データ(男子)'!$A:$J,6,0)</f>
        <v>0</v>
      </c>
      <c r="I486" s="239"/>
      <c r="J486" s="239"/>
      <c r="K486" s="7"/>
      <c r="L486" s="8"/>
      <c r="M486" s="237" t="s">
        <v>12</v>
      </c>
      <c r="N486" s="237"/>
      <c r="O486" s="238">
        <f>VLOOKUP(AA486,'個票データ(男子)'!$A:$J,7,0)</f>
        <v>0</v>
      </c>
      <c r="P486" s="238"/>
      <c r="Q486" s="238"/>
      <c r="R486" s="237" t="s">
        <v>18</v>
      </c>
      <c r="S486" s="237"/>
      <c r="T486" s="239">
        <f>VLOOKUP(AA486,'個票データ(男子)'!$A:$J,8,0)</f>
        <v>0</v>
      </c>
      <c r="U486" s="239"/>
      <c r="V486" s="239"/>
      <c r="W486" s="7"/>
      <c r="Y486" s="9">
        <f t="shared" ref="Y486" si="190">Y481+1</f>
        <v>98</v>
      </c>
      <c r="AA486" s="9">
        <f t="shared" ref="AA486" si="191">AA481+1</f>
        <v>98</v>
      </c>
    </row>
    <row r="487" spans="1:27">
      <c r="A487" s="237" t="s">
        <v>19</v>
      </c>
      <c r="B487" s="237"/>
      <c r="C487" s="237" t="s">
        <v>1</v>
      </c>
      <c r="D487" s="237"/>
      <c r="E487" s="237"/>
      <c r="F487" s="237" t="s">
        <v>21</v>
      </c>
      <c r="G487" s="237"/>
      <c r="H487" s="237" t="s">
        <v>22</v>
      </c>
      <c r="I487" s="237"/>
      <c r="J487" s="237"/>
      <c r="K487" s="7"/>
      <c r="L487" s="8"/>
      <c r="M487" s="237" t="s">
        <v>19</v>
      </c>
      <c r="N487" s="237"/>
      <c r="O487" s="237" t="s">
        <v>1</v>
      </c>
      <c r="P487" s="237"/>
      <c r="Q487" s="237"/>
      <c r="R487" s="237" t="s">
        <v>21</v>
      </c>
      <c r="S487" s="237"/>
      <c r="T487" s="237" t="s">
        <v>22</v>
      </c>
      <c r="U487" s="237"/>
      <c r="V487" s="237"/>
      <c r="W487" s="7"/>
    </row>
    <row r="488" spans="1:27" ht="22" customHeight="1">
      <c r="A488" s="237" t="str">
        <f>VLOOKUP(Y486,'個票データ(男子)'!$A:$J,2,0)</f>
        <v/>
      </c>
      <c r="B488" s="237"/>
      <c r="C488" s="237" t="str">
        <f>VLOOKUP(Y486,'個票データ(男子)'!$A:$J,3,0)</f>
        <v/>
      </c>
      <c r="D488" s="237"/>
      <c r="E488" s="237"/>
      <c r="F488" s="237" t="str">
        <f>VLOOKUP(Y486,'個票データ(男子)'!$A:$J,4,0)</f>
        <v/>
      </c>
      <c r="G488" s="237"/>
      <c r="H488" s="237">
        <f>'一覧表(男子)'!$C$6</f>
        <v>0</v>
      </c>
      <c r="I488" s="237"/>
      <c r="J488" s="237"/>
      <c r="K488" s="7"/>
      <c r="L488" s="8"/>
      <c r="M488" s="237" t="str">
        <f>VLOOKUP(AA486,'個票データ(男子)'!$A:$J,2,0)</f>
        <v/>
      </c>
      <c r="N488" s="237"/>
      <c r="O488" s="237" t="str">
        <f>VLOOKUP(AA486,'個票データ(男子)'!$A:$J,3,0)</f>
        <v/>
      </c>
      <c r="P488" s="237"/>
      <c r="Q488" s="237"/>
      <c r="R488" s="237" t="str">
        <f>VLOOKUP(AA486,'個票データ(男子)'!$A:$J,4,0)</f>
        <v/>
      </c>
      <c r="S488" s="237"/>
      <c r="T488" s="237">
        <f>'一覧表(男子)'!$C$6</f>
        <v>0</v>
      </c>
      <c r="U488" s="237"/>
      <c r="V488" s="237"/>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37" t="s">
        <v>12</v>
      </c>
      <c r="B491" s="237"/>
      <c r="C491" s="238">
        <f>VLOOKUP(Y491,'個票データ(男子)'!$A:$J,5,0)</f>
        <v>0</v>
      </c>
      <c r="D491" s="238"/>
      <c r="E491" s="238"/>
      <c r="F491" s="237" t="s">
        <v>18</v>
      </c>
      <c r="G491" s="237"/>
      <c r="H491" s="239">
        <f>VLOOKUP(Y491,'個票データ(男子)'!$A:$J,6,0)</f>
        <v>0</v>
      </c>
      <c r="I491" s="239"/>
      <c r="J491" s="239"/>
      <c r="K491" s="7"/>
      <c r="L491" s="8"/>
      <c r="M491" s="237" t="s">
        <v>12</v>
      </c>
      <c r="N491" s="237"/>
      <c r="O491" s="238">
        <f>VLOOKUP(AA491,'個票データ(男子)'!$A:$J,7,0)</f>
        <v>0</v>
      </c>
      <c r="P491" s="238"/>
      <c r="Q491" s="238"/>
      <c r="R491" s="237" t="s">
        <v>18</v>
      </c>
      <c r="S491" s="237"/>
      <c r="T491" s="239">
        <f>VLOOKUP(AA491,'個票データ(男子)'!$A:$J,8,0)</f>
        <v>0</v>
      </c>
      <c r="U491" s="239"/>
      <c r="V491" s="239"/>
      <c r="W491" s="7"/>
      <c r="Y491" s="9">
        <f t="shared" ref="Y491" si="192">Y486+1</f>
        <v>99</v>
      </c>
      <c r="AA491" s="9">
        <f t="shared" ref="AA491" si="193">AA486+1</f>
        <v>99</v>
      </c>
    </row>
    <row r="492" spans="1:27">
      <c r="A492" s="237" t="s">
        <v>19</v>
      </c>
      <c r="B492" s="237"/>
      <c r="C492" s="237" t="s">
        <v>1</v>
      </c>
      <c r="D492" s="237"/>
      <c r="E492" s="237"/>
      <c r="F492" s="237" t="s">
        <v>21</v>
      </c>
      <c r="G492" s="237"/>
      <c r="H492" s="237" t="s">
        <v>22</v>
      </c>
      <c r="I492" s="237"/>
      <c r="J492" s="237"/>
      <c r="K492" s="7"/>
      <c r="L492" s="8"/>
      <c r="M492" s="237" t="s">
        <v>19</v>
      </c>
      <c r="N492" s="237"/>
      <c r="O492" s="237" t="s">
        <v>1</v>
      </c>
      <c r="P492" s="237"/>
      <c r="Q492" s="237"/>
      <c r="R492" s="237" t="s">
        <v>21</v>
      </c>
      <c r="S492" s="237"/>
      <c r="T492" s="237" t="s">
        <v>22</v>
      </c>
      <c r="U492" s="237"/>
      <c r="V492" s="237"/>
      <c r="W492" s="7"/>
    </row>
    <row r="493" spans="1:27" ht="22" customHeight="1">
      <c r="A493" s="237" t="str">
        <f>VLOOKUP(Y491,'個票データ(男子)'!$A:$J,2,0)</f>
        <v/>
      </c>
      <c r="B493" s="237"/>
      <c r="C493" s="237" t="str">
        <f>VLOOKUP(Y491,'個票データ(男子)'!$A:$J,3,0)</f>
        <v/>
      </c>
      <c r="D493" s="237"/>
      <c r="E493" s="237"/>
      <c r="F493" s="237" t="str">
        <f>VLOOKUP(Y491,'個票データ(男子)'!$A:$J,4,0)</f>
        <v/>
      </c>
      <c r="G493" s="237"/>
      <c r="H493" s="237">
        <f>'一覧表(男子)'!$C$6</f>
        <v>0</v>
      </c>
      <c r="I493" s="237"/>
      <c r="J493" s="237"/>
      <c r="K493" s="7"/>
      <c r="L493" s="8"/>
      <c r="M493" s="237" t="str">
        <f>VLOOKUP(AA491,'個票データ(男子)'!$A:$J,2,0)</f>
        <v/>
      </c>
      <c r="N493" s="237"/>
      <c r="O493" s="237" t="str">
        <f>VLOOKUP(AA491,'個票データ(男子)'!$A:$J,3,0)</f>
        <v/>
      </c>
      <c r="P493" s="237"/>
      <c r="Q493" s="237"/>
      <c r="R493" s="237" t="str">
        <f>VLOOKUP(AA491,'個票データ(男子)'!$A:$J,4,0)</f>
        <v/>
      </c>
      <c r="S493" s="237"/>
      <c r="T493" s="237">
        <f>'一覧表(男子)'!$C$6</f>
        <v>0</v>
      </c>
      <c r="U493" s="237"/>
      <c r="V493" s="237"/>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37" t="s">
        <v>12</v>
      </c>
      <c r="B496" s="237"/>
      <c r="C496" s="238">
        <f>VLOOKUP(Y496,'個票データ(男子)'!$A:$J,5,0)</f>
        <v>0</v>
      </c>
      <c r="D496" s="238"/>
      <c r="E496" s="238"/>
      <c r="F496" s="237" t="s">
        <v>18</v>
      </c>
      <c r="G496" s="237"/>
      <c r="H496" s="239">
        <f>VLOOKUP(Y496,'個票データ(男子)'!$A:$J,6,0)</f>
        <v>0</v>
      </c>
      <c r="I496" s="239"/>
      <c r="J496" s="239"/>
      <c r="K496" s="7"/>
      <c r="L496" s="8"/>
      <c r="M496" s="237" t="s">
        <v>12</v>
      </c>
      <c r="N496" s="237"/>
      <c r="O496" s="238">
        <f>VLOOKUP(AA496,'個票データ(男子)'!$A:$J,7,0)</f>
        <v>0</v>
      </c>
      <c r="P496" s="238"/>
      <c r="Q496" s="238"/>
      <c r="R496" s="237" t="s">
        <v>18</v>
      </c>
      <c r="S496" s="237"/>
      <c r="T496" s="239">
        <f>VLOOKUP(AA496,'個票データ(男子)'!$A:$J,8,0)</f>
        <v>0</v>
      </c>
      <c r="U496" s="239"/>
      <c r="V496" s="239"/>
      <c r="W496" s="7"/>
      <c r="Y496" s="9">
        <f t="shared" ref="Y496" si="194">Y491+1</f>
        <v>100</v>
      </c>
      <c r="AA496" s="9">
        <f t="shared" ref="AA496" si="195">AA491+1</f>
        <v>100</v>
      </c>
    </row>
    <row r="497" spans="1:23">
      <c r="A497" s="237" t="s">
        <v>19</v>
      </c>
      <c r="B497" s="237"/>
      <c r="C497" s="237" t="s">
        <v>1</v>
      </c>
      <c r="D497" s="237"/>
      <c r="E497" s="237"/>
      <c r="F497" s="237" t="s">
        <v>21</v>
      </c>
      <c r="G497" s="237"/>
      <c r="H497" s="237" t="s">
        <v>22</v>
      </c>
      <c r="I497" s="237"/>
      <c r="J497" s="237"/>
      <c r="K497" s="7"/>
      <c r="L497" s="8"/>
      <c r="M497" s="237" t="s">
        <v>19</v>
      </c>
      <c r="N497" s="237"/>
      <c r="O497" s="237" t="s">
        <v>1</v>
      </c>
      <c r="P497" s="237"/>
      <c r="Q497" s="237"/>
      <c r="R497" s="237" t="s">
        <v>21</v>
      </c>
      <c r="S497" s="237"/>
      <c r="T497" s="237" t="s">
        <v>22</v>
      </c>
      <c r="U497" s="237"/>
      <c r="V497" s="237"/>
      <c r="W497" s="7"/>
    </row>
    <row r="498" spans="1:23" ht="22" customHeight="1">
      <c r="A498" s="237" t="str">
        <f>VLOOKUP(Y496,'個票データ(男子)'!$A:$J,2,0)</f>
        <v/>
      </c>
      <c r="B498" s="237"/>
      <c r="C498" s="237" t="str">
        <f>VLOOKUP(Y496,'個票データ(男子)'!$A:$J,3,0)</f>
        <v/>
      </c>
      <c r="D498" s="237"/>
      <c r="E498" s="237"/>
      <c r="F498" s="237" t="str">
        <f>VLOOKUP(Y496,'個票データ(男子)'!$A:$J,4,0)</f>
        <v/>
      </c>
      <c r="G498" s="237"/>
      <c r="H498" s="237">
        <f>'一覧表(男子)'!$C$6</f>
        <v>0</v>
      </c>
      <c r="I498" s="237"/>
      <c r="J498" s="237"/>
      <c r="K498" s="7"/>
      <c r="L498" s="8"/>
      <c r="M498" s="237" t="str">
        <f>VLOOKUP(AA496,'個票データ(男子)'!$A:$J,2,0)</f>
        <v/>
      </c>
      <c r="N498" s="237"/>
      <c r="O498" s="237" t="str">
        <f>VLOOKUP(AA496,'個票データ(男子)'!$A:$J,3,0)</f>
        <v/>
      </c>
      <c r="P498" s="237"/>
      <c r="Q498" s="237"/>
      <c r="R498" s="237" t="str">
        <f>VLOOKUP(AA496,'個票データ(男子)'!$A:$J,4,0)</f>
        <v/>
      </c>
      <c r="S498" s="237"/>
      <c r="T498" s="237">
        <f>'一覧表(男子)'!$C$6</f>
        <v>0</v>
      </c>
      <c r="U498" s="237"/>
      <c r="V498" s="237"/>
      <c r="W498" s="7"/>
    </row>
    <row r="499" spans="1:23"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sheetData>
  <sheetProtection sheet="1" objects="1" scenarios="1"/>
  <mergeCells count="2400">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7" manualBreakCount="7">
    <brk id="69" max="16383" man="1"/>
    <brk id="139" max="22" man="1"/>
    <brk id="209" max="22" man="1"/>
    <brk id="279" max="22" man="1"/>
    <brk id="349" max="22" man="1"/>
    <brk id="419" max="22" man="1"/>
    <brk id="48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
  <sheetViews>
    <sheetView zoomScaleNormal="100" workbookViewId="0">
      <selection activeCell="K9" sqref="K9"/>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16384" width="8.6328125" style="1"/>
  </cols>
  <sheetData>
    <row r="1" spans="1:8" ht="13" customHeight="1">
      <c r="B1" s="75"/>
      <c r="C1" s="74"/>
      <c r="D1" s="74"/>
      <c r="E1" s="74"/>
      <c r="F1" s="74"/>
      <c r="G1" s="74"/>
      <c r="H1" s="38"/>
    </row>
    <row r="2" spans="1:8" ht="13" customHeight="1">
      <c r="A2" s="34"/>
      <c r="B2" s="38"/>
      <c r="D2" s="244" t="s">
        <v>54</v>
      </c>
      <c r="E2" s="245"/>
      <c r="F2" s="246"/>
      <c r="G2" s="34"/>
      <c r="H2" s="38"/>
    </row>
    <row r="3" spans="1:8" ht="13" customHeight="1">
      <c r="A3" s="35"/>
      <c r="B3" s="38"/>
      <c r="D3" s="14" t="s">
        <v>28</v>
      </c>
      <c r="E3" s="240">
        <f>'一覧表(男子)'!C6</f>
        <v>0</v>
      </c>
      <c r="F3" s="241"/>
      <c r="G3" s="35"/>
      <c r="H3" s="38"/>
    </row>
    <row r="4" spans="1:8" ht="13" customHeight="1">
      <c r="A4" s="35"/>
      <c r="B4" s="38"/>
      <c r="D4" s="14" t="s">
        <v>27</v>
      </c>
      <c r="E4" s="242"/>
      <c r="F4" s="243"/>
      <c r="G4" s="35"/>
      <c r="H4" s="38"/>
    </row>
    <row r="5" spans="1:8" ht="13" customHeight="1">
      <c r="A5" s="36"/>
      <c r="B5" s="38"/>
      <c r="C5" s="54"/>
      <c r="D5" s="15" t="s">
        <v>23</v>
      </c>
      <c r="E5" s="15" t="s">
        <v>30</v>
      </c>
      <c r="F5" s="15" t="s">
        <v>29</v>
      </c>
      <c r="G5" s="36"/>
      <c r="H5" s="38"/>
    </row>
    <row r="6" spans="1:8" ht="13" customHeight="1">
      <c r="A6" s="37"/>
      <c r="B6" s="38"/>
      <c r="C6" s="16" t="str">
        <f>IF(E$3=0,"",1)</f>
        <v/>
      </c>
      <c r="D6" s="16" t="str">
        <f>IF(C6="","",VLOOKUP(C6,'個票データ(男子)'!$M$2:$N$101,2,0))</f>
        <v/>
      </c>
      <c r="E6" s="17" t="str">
        <f>IF(D6="","",VLOOKUP(D6,'個票データ(男子)'!$B:$D,2,0))</f>
        <v/>
      </c>
      <c r="F6" s="13" t="str">
        <f>IF(D6="","",VLOOKUP(D6,'個票データ(男子)'!$B:$D,3,0))</f>
        <v/>
      </c>
      <c r="G6" s="37"/>
      <c r="H6" s="38"/>
    </row>
    <row r="7" spans="1:8" ht="13" customHeight="1">
      <c r="A7" s="37"/>
      <c r="B7" s="38"/>
      <c r="C7" s="16" t="str">
        <f>IF(E$3=0,"",C6+1)</f>
        <v/>
      </c>
      <c r="D7" s="16" t="str">
        <f>IF(C7="","",VLOOKUP(C7,'個票データ(男子)'!$M$2:$N$101,2,0))</f>
        <v/>
      </c>
      <c r="E7" s="17" t="str">
        <f>IF(D7="","",VLOOKUP(D7,'個票データ(男子)'!$B:$D,2,0))</f>
        <v/>
      </c>
      <c r="F7" s="24" t="str">
        <f>IF(D7="","",VLOOKUP(D7,'個票データ(男子)'!$B:$D,3,0))</f>
        <v/>
      </c>
      <c r="G7" s="37"/>
      <c r="H7" s="38"/>
    </row>
    <row r="8" spans="1:8"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row>
    <row r="9" spans="1:8" ht="13" customHeight="1">
      <c r="A9" s="37"/>
      <c r="B9" s="38"/>
      <c r="C9" s="16" t="str">
        <f t="shared" si="0"/>
        <v/>
      </c>
      <c r="D9" s="16" t="str">
        <f>IF(C9="","",VLOOKUP(C9,'個票データ(男子)'!$M$2:$N$101,2,0))</f>
        <v/>
      </c>
      <c r="E9" s="17" t="str">
        <f>IF(D9="","",VLOOKUP(D9,'個票データ(男子)'!$B:$D,2,0))</f>
        <v/>
      </c>
      <c r="F9" s="24" t="str">
        <f>IF(D9="","",VLOOKUP(D9,'個票データ(男子)'!$B:$D,3,0))</f>
        <v/>
      </c>
      <c r="G9" s="37"/>
      <c r="H9" s="38"/>
    </row>
    <row r="10" spans="1:8"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row>
    <row r="11" spans="1:8"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row>
    <row r="12" spans="1:8" ht="13" customHeight="1">
      <c r="A12" s="76"/>
      <c r="B12" s="40"/>
      <c r="D12" s="39"/>
      <c r="E12" s="39"/>
      <c r="F12" s="39"/>
      <c r="G12" s="39"/>
      <c r="H12" s="38"/>
    </row>
  </sheetData>
  <sheetProtection algorithmName="SHA-512" hashValue="jssG62x5DmE+4K7j3IoKkEBuMwESKWfnt3WIkirKFRqqkx2Yv429unftDr0AMKRcN2WNdb9Sk65IMI+A0K+SHQ==" saltValue="51Ponb1GQeTCwTMLJ+ZV5g==" spinCount="100000" sheet="1" objects="1" scenarios="1"/>
  <mergeCells count="3">
    <mergeCell ref="E3:F3"/>
    <mergeCell ref="E4:F4"/>
    <mergeCell ref="D2:F2"/>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68" t="s">
        <v>61</v>
      </c>
      <c r="H1" s="69" t="s">
        <v>62</v>
      </c>
      <c r="I1" s="70"/>
    </row>
    <row r="3" spans="1:9" ht="30" customHeight="1" thickBot="1">
      <c r="A3" s="71" t="s">
        <v>63</v>
      </c>
      <c r="B3" s="247" t="str">
        <f>IF('一覧表(男子)'!M3="","",'一覧表(男子)'!M3)</f>
        <v>第７３回西尾張中学校新人陸上競技大会</v>
      </c>
      <c r="C3" s="247"/>
      <c r="D3" s="247"/>
      <c r="E3" s="247"/>
      <c r="F3" s="247"/>
      <c r="G3" s="247"/>
    </row>
    <row r="4" spans="1:9" ht="30" customHeight="1" thickBot="1">
      <c r="A4" s="72" t="s">
        <v>64</v>
      </c>
      <c r="B4" s="248" t="str">
        <f>IF('一覧表(男子)'!C6="","",'一覧表(男子)'!C6)</f>
        <v/>
      </c>
      <c r="C4" s="248"/>
      <c r="D4" s="248"/>
      <c r="E4" s="248"/>
      <c r="F4" s="248"/>
      <c r="G4" s="248"/>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一覧表(男子)</vt:lpstr>
      <vt:lpstr>個票データ(男子)</vt:lpstr>
      <vt:lpstr>選択コード</vt:lpstr>
      <vt:lpstr>個票(男子)</vt:lpstr>
      <vt:lpstr>リレー(男子)</vt:lpstr>
      <vt:lpstr>振込書添付用紙</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fi-manager</cp:lastModifiedBy>
  <cp:lastPrinted>2020-02-18T23:04:32Z</cp:lastPrinted>
  <dcterms:created xsi:type="dcterms:W3CDTF">2016-12-17T01:12:20Z</dcterms:created>
  <dcterms:modified xsi:type="dcterms:W3CDTF">2023-07-28T07:36:33Z</dcterms:modified>
</cp:coreProperties>
</file>